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showInkAnnotation="0"/>
  <mc:AlternateContent xmlns:mc="http://schemas.openxmlformats.org/markup-compatibility/2006">
    <mc:Choice Requires="x15">
      <x15ac:absPath xmlns:x15ac="http://schemas.microsoft.com/office/spreadsheetml/2010/11/ac" url="C:\Users\Korisnik\Desktop\Financijski izvještaji 2025.g\"/>
    </mc:Choice>
  </mc:AlternateContent>
  <xr:revisionPtr revIDLastSave="0" documentId="13_ncr:1_{C49DE338-EB08-4C24-B830-C7CDC6D2E7C2}" xr6:coauthVersionLast="45" xr6:coauthVersionMax="45" xr10:uidLastSave="{00000000-0000-0000-0000-000000000000}"/>
  <bookViews>
    <workbookView xWindow="480" yWindow="780" windowWidth="28320" windowHeight="113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F328" i="9"/>
  <c r="E328" i="9"/>
  <c r="B328" i="9" s="1"/>
  <c r="H327" i="9"/>
  <c r="E327" i="9" s="1"/>
  <c r="B327" i="9" s="1"/>
  <c r="G327" i="9"/>
  <c r="F327" i="9"/>
  <c r="H326" i="9"/>
  <c r="G326" i="9"/>
  <c r="F326" i="9"/>
  <c r="H325" i="9"/>
  <c r="G325" i="9"/>
  <c r="E325" i="9" s="1"/>
  <c r="B325" i="9" s="1"/>
  <c r="F325" i="9"/>
  <c r="H324" i="9"/>
  <c r="G324" i="9"/>
  <c r="E324" i="9" s="1"/>
  <c r="B324" i="9" s="1"/>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E311" i="9" s="1"/>
  <c r="B311" i="9" s="1"/>
  <c r="G311" i="9"/>
  <c r="F311" i="9"/>
  <c r="F310" i="9"/>
  <c r="F309" i="9"/>
  <c r="F308" i="9"/>
  <c r="H307" i="9"/>
  <c r="G307" i="9"/>
  <c r="E307" i="9" s="1"/>
  <c r="B307" i="9" s="1"/>
  <c r="F307" i="9"/>
  <c r="F306" i="9"/>
  <c r="H305" i="9"/>
  <c r="G305" i="9"/>
  <c r="F305" i="9"/>
  <c r="F298" i="9" s="1"/>
  <c r="E305" i="9"/>
  <c r="B305" i="9" s="1"/>
  <c r="H304" i="9"/>
  <c r="G304" i="9"/>
  <c r="E304" i="9" s="1"/>
  <c r="B304" i="9" s="1"/>
  <c r="F304" i="9"/>
  <c r="H303" i="9"/>
  <c r="G303" i="9"/>
  <c r="F303" i="9"/>
  <c r="F302" i="9"/>
  <c r="F301" i="9"/>
  <c r="F300" i="9"/>
  <c r="F299" i="9"/>
  <c r="F297" i="9"/>
  <c r="L296" i="9"/>
  <c r="F296" i="9" s="1"/>
  <c r="H296" i="9"/>
  <c r="F295" i="9"/>
  <c r="I294" i="9"/>
  <c r="H294" i="9"/>
  <c r="E294" i="9" s="1"/>
  <c r="B294" i="9" s="1"/>
  <c r="F294" i="9"/>
  <c r="E293" i="9"/>
  <c r="M292" i="9"/>
  <c r="L292" i="9"/>
  <c r="F292" i="9" s="1"/>
  <c r="E292" i="9"/>
  <c r="M291" i="9"/>
  <c r="L291" i="9"/>
  <c r="F291" i="9"/>
  <c r="E291" i="9"/>
  <c r="M290" i="9"/>
  <c r="L290" i="9"/>
  <c r="F290" i="9"/>
  <c r="E290" i="9"/>
  <c r="M289" i="9"/>
  <c r="L289" i="9"/>
  <c r="F289" i="9" s="1"/>
  <c r="B289" i="9" s="1"/>
  <c r="E289" i="9"/>
  <c r="M288" i="9"/>
  <c r="L288" i="9"/>
  <c r="F288" i="9" s="1"/>
  <c r="E288" i="9"/>
  <c r="B288" i="9" s="1"/>
  <c r="M287" i="9"/>
  <c r="L287" i="9"/>
  <c r="F287" i="9"/>
  <c r="E287" i="9"/>
  <c r="M286" i="9"/>
  <c r="L286" i="9"/>
  <c r="F286" i="9"/>
  <c r="B286" i="9" s="1"/>
  <c r="E286" i="9"/>
  <c r="M285" i="9"/>
  <c r="L285" i="9"/>
  <c r="F285" i="9" s="1"/>
  <c r="B285" i="9" s="1"/>
  <c r="E285" i="9"/>
  <c r="M284" i="9"/>
  <c r="F284" i="9" s="1"/>
  <c r="L284" i="9"/>
  <c r="E284" i="9"/>
  <c r="B284" i="9" s="1"/>
  <c r="M283" i="9"/>
  <c r="L283" i="9"/>
  <c r="F283" i="9"/>
  <c r="E283" i="9"/>
  <c r="M282" i="9"/>
  <c r="L282" i="9"/>
  <c r="F282" i="9"/>
  <c r="B282" i="9" s="1"/>
  <c r="E282" i="9"/>
  <c r="M281" i="9"/>
  <c r="L281" i="9"/>
  <c r="F281" i="9" s="1"/>
  <c r="B281" i="9" s="1"/>
  <c r="E281" i="9"/>
  <c r="M280" i="9"/>
  <c r="F280" i="9" s="1"/>
  <c r="L280" i="9"/>
  <c r="E280" i="9"/>
  <c r="B280" i="9" s="1"/>
  <c r="M279" i="9"/>
  <c r="L279" i="9"/>
  <c r="F279" i="9"/>
  <c r="E279" i="9"/>
  <c r="M278" i="9"/>
  <c r="L278" i="9"/>
  <c r="F278" i="9"/>
  <c r="B278" i="9" s="1"/>
  <c r="E278" i="9"/>
  <c r="M277" i="9"/>
  <c r="L277" i="9"/>
  <c r="F277" i="9" s="1"/>
  <c r="B277" i="9" s="1"/>
  <c r="E277" i="9"/>
  <c r="M276" i="9"/>
  <c r="L276" i="9"/>
  <c r="F276" i="9" s="1"/>
  <c r="E276" i="9"/>
  <c r="M275" i="9"/>
  <c r="L275" i="9"/>
  <c r="F275" i="9"/>
  <c r="E275" i="9"/>
  <c r="M274" i="9"/>
  <c r="L274" i="9"/>
  <c r="F274" i="9"/>
  <c r="B274" i="9" s="1"/>
  <c r="E274" i="9"/>
  <c r="M273" i="9"/>
  <c r="L273" i="9"/>
  <c r="F273" i="9" s="1"/>
  <c r="B273" i="9" s="1"/>
  <c r="E273" i="9"/>
  <c r="M272" i="9"/>
  <c r="L272" i="9"/>
  <c r="F272" i="9" s="1"/>
  <c r="E272" i="9"/>
  <c r="B272" i="9" s="1"/>
  <c r="M271" i="9"/>
  <c r="L271" i="9"/>
  <c r="F271" i="9"/>
  <c r="E271" i="9"/>
  <c r="M270" i="9"/>
  <c r="L270" i="9"/>
  <c r="F270" i="9" s="1"/>
  <c r="E270" i="9"/>
  <c r="M269" i="9"/>
  <c r="L269" i="9"/>
  <c r="F269" i="9" s="1"/>
  <c r="B269" i="9" s="1"/>
  <c r="E269" i="9"/>
  <c r="M268" i="9"/>
  <c r="L268" i="9"/>
  <c r="F268" i="9" s="1"/>
  <c r="E268" i="9"/>
  <c r="M267" i="9"/>
  <c r="L267" i="9"/>
  <c r="F267" i="9"/>
  <c r="E267" i="9"/>
  <c r="M266" i="9"/>
  <c r="L266" i="9"/>
  <c r="F266" i="9"/>
  <c r="E266" i="9"/>
  <c r="M265" i="9"/>
  <c r="L265" i="9"/>
  <c r="F265" i="9" s="1"/>
  <c r="B265" i="9" s="1"/>
  <c r="E265" i="9"/>
  <c r="M264" i="9"/>
  <c r="L264" i="9"/>
  <c r="F264" i="9" s="1"/>
  <c r="E264" i="9"/>
  <c r="B264" i="9" s="1"/>
  <c r="M263" i="9"/>
  <c r="L263" i="9"/>
  <c r="F263" i="9"/>
  <c r="E263" i="9"/>
  <c r="M262" i="9"/>
  <c r="L262" i="9"/>
  <c r="F262" i="9" s="1"/>
  <c r="E262" i="9"/>
  <c r="M261" i="9"/>
  <c r="L261" i="9"/>
  <c r="F261" i="9" s="1"/>
  <c r="B261" i="9" s="1"/>
  <c r="E261" i="9"/>
  <c r="M260" i="9"/>
  <c r="L260" i="9"/>
  <c r="F260" i="9" s="1"/>
  <c r="E260" i="9"/>
  <c r="M259" i="9"/>
  <c r="L259" i="9"/>
  <c r="F259" i="9"/>
  <c r="E259" i="9"/>
  <c r="M258" i="9"/>
  <c r="L258" i="9"/>
  <c r="F258" i="9" s="1"/>
  <c r="E258" i="9"/>
  <c r="M257" i="9"/>
  <c r="L257" i="9"/>
  <c r="F257" i="9" s="1"/>
  <c r="B257" i="9" s="1"/>
  <c r="E257" i="9"/>
  <c r="M256" i="9"/>
  <c r="L256" i="9"/>
  <c r="F256" i="9" s="1"/>
  <c r="E256" i="9"/>
  <c r="B256" i="9" s="1"/>
  <c r="M255" i="9"/>
  <c r="L255" i="9"/>
  <c r="F255" i="9"/>
  <c r="E255" i="9"/>
  <c r="M254" i="9"/>
  <c r="L254" i="9"/>
  <c r="F254" i="9" s="1"/>
  <c r="E254" i="9"/>
  <c r="M253" i="9"/>
  <c r="L253" i="9"/>
  <c r="F253" i="9" s="1"/>
  <c r="B253" i="9" s="1"/>
  <c r="E253" i="9"/>
  <c r="M252" i="9"/>
  <c r="L252" i="9"/>
  <c r="F252" i="9" s="1"/>
  <c r="E252" i="9"/>
  <c r="M251" i="9"/>
  <c r="L251" i="9"/>
  <c r="F251" i="9"/>
  <c r="E251" i="9"/>
  <c r="M250" i="9"/>
  <c r="L250" i="9"/>
  <c r="F250" i="9"/>
  <c r="E250" i="9"/>
  <c r="M249" i="9"/>
  <c r="L249" i="9"/>
  <c r="F249" i="9" s="1"/>
  <c r="B249" i="9" s="1"/>
  <c r="E249" i="9"/>
  <c r="M248" i="9"/>
  <c r="L248" i="9"/>
  <c r="F248" i="9" s="1"/>
  <c r="E248" i="9"/>
  <c r="B248" i="9" s="1"/>
  <c r="M247" i="9"/>
  <c r="L247" i="9"/>
  <c r="F247" i="9"/>
  <c r="E247" i="9"/>
  <c r="M246" i="9"/>
  <c r="L246" i="9"/>
  <c r="F246" i="9" s="1"/>
  <c r="E246" i="9"/>
  <c r="M245" i="9"/>
  <c r="L245" i="9"/>
  <c r="F245" i="9" s="1"/>
  <c r="B245" i="9" s="1"/>
  <c r="E245" i="9"/>
  <c r="M244" i="9"/>
  <c r="L244" i="9"/>
  <c r="F244" i="9" s="1"/>
  <c r="E244" i="9"/>
  <c r="M243" i="9"/>
  <c r="L243" i="9"/>
  <c r="F243" i="9"/>
  <c r="E243" i="9"/>
  <c r="M242" i="9"/>
  <c r="L242" i="9"/>
  <c r="F242" i="9"/>
  <c r="E242" i="9"/>
  <c r="M241" i="9"/>
  <c r="L241" i="9"/>
  <c r="F241" i="9" s="1"/>
  <c r="B241" i="9" s="1"/>
  <c r="E241" i="9"/>
  <c r="M240" i="9"/>
  <c r="L240" i="9"/>
  <c r="F240" i="9" s="1"/>
  <c r="E240" i="9"/>
  <c r="B240" i="9" s="1"/>
  <c r="M239" i="9"/>
  <c r="L239" i="9"/>
  <c r="F239" i="9"/>
  <c r="E239" i="9"/>
  <c r="M238" i="9"/>
  <c r="L238" i="9"/>
  <c r="F238" i="9" s="1"/>
  <c r="B238" i="9" s="1"/>
  <c r="E238" i="9"/>
  <c r="M237" i="9"/>
  <c r="L237" i="9"/>
  <c r="F237" i="9" s="1"/>
  <c r="B237" i="9" s="1"/>
  <c r="E237" i="9"/>
  <c r="M236" i="9"/>
  <c r="L236" i="9"/>
  <c r="E236" i="9"/>
  <c r="M235" i="9"/>
  <c r="L235" i="9"/>
  <c r="F235" i="9"/>
  <c r="E235" i="9"/>
  <c r="M234" i="9"/>
  <c r="L234" i="9"/>
  <c r="F234" i="9"/>
  <c r="B234" i="9" s="1"/>
  <c r="E234" i="9"/>
  <c r="M233" i="9"/>
  <c r="L233" i="9"/>
  <c r="F233" i="9" s="1"/>
  <c r="B233" i="9" s="1"/>
  <c r="E233" i="9"/>
  <c r="M232" i="9"/>
  <c r="F232" i="9" s="1"/>
  <c r="L232" i="9"/>
  <c r="E232" i="9"/>
  <c r="B232" i="9" s="1"/>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E170" i="9" s="1"/>
  <c r="G170" i="9"/>
  <c r="F170" i="9"/>
  <c r="B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E163" i="9" s="1"/>
  <c r="B163" i="9" s="1"/>
  <c r="F163" i="9"/>
  <c r="H162" i="9"/>
  <c r="E162" i="9" s="1"/>
  <c r="G162" i="9"/>
  <c r="F162" i="9"/>
  <c r="B162" i="9"/>
  <c r="H161" i="9"/>
  <c r="G161" i="9"/>
  <c r="F161" i="9"/>
  <c r="E161" i="9"/>
  <c r="B161" i="9" s="1"/>
  <c r="H160" i="9"/>
  <c r="G160" i="9"/>
  <c r="E160" i="9" s="1"/>
  <c r="F160" i="9"/>
  <c r="H159" i="9"/>
  <c r="G159" i="9"/>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F75" i="9"/>
  <c r="B75" i="9"/>
  <c r="H74" i="9"/>
  <c r="G74" i="9"/>
  <c r="F74" i="9"/>
  <c r="E74" i="9"/>
  <c r="B74" i="9" s="1"/>
  <c r="H73" i="9"/>
  <c r="G73" i="9"/>
  <c r="F73" i="9"/>
  <c r="E73" i="9"/>
  <c r="H72" i="9"/>
  <c r="G72" i="9"/>
  <c r="E72" i="9" s="1"/>
  <c r="F72" i="9"/>
  <c r="H71" i="9"/>
  <c r="G71" i="9"/>
  <c r="E71" i="9" s="1"/>
  <c r="F71" i="9"/>
  <c r="B71" i="9"/>
  <c r="H70" i="9"/>
  <c r="G70" i="9"/>
  <c r="F70" i="9"/>
  <c r="E70" i="9"/>
  <c r="B70" i="9" s="1"/>
  <c r="H69" i="9"/>
  <c r="G69" i="9"/>
  <c r="F69" i="9"/>
  <c r="E69" i="9"/>
  <c r="H68" i="9"/>
  <c r="G68" i="9"/>
  <c r="E68" i="9" s="1"/>
  <c r="F68" i="9"/>
  <c r="H67" i="9"/>
  <c r="G67" i="9"/>
  <c r="E67" i="9" s="1"/>
  <c r="F67" i="9"/>
  <c r="B67" i="9"/>
  <c r="H66" i="9"/>
  <c r="G66" i="9"/>
  <c r="F66" i="9"/>
  <c r="E66" i="9"/>
  <c r="B66" i="9" s="1"/>
  <c r="H65" i="9"/>
  <c r="G65" i="9"/>
  <c r="F65" i="9"/>
  <c r="E65" i="9"/>
  <c r="H64" i="9"/>
  <c r="G64" i="9"/>
  <c r="E64" i="9" s="1"/>
  <c r="F64" i="9"/>
  <c r="H63" i="9"/>
  <c r="G63" i="9"/>
  <c r="E63" i="9" s="1"/>
  <c r="F63" i="9"/>
  <c r="B63" i="9"/>
  <c r="H62" i="9"/>
  <c r="G62" i="9"/>
  <c r="F62" i="9"/>
  <c r="E62" i="9"/>
  <c r="B62" i="9" s="1"/>
  <c r="H61" i="9"/>
  <c r="G61" i="9"/>
  <c r="F61" i="9"/>
  <c r="E61" i="9"/>
  <c r="H60" i="9"/>
  <c r="G60" i="9"/>
  <c r="E60" i="9" s="1"/>
  <c r="F60" i="9"/>
  <c r="H59" i="9"/>
  <c r="G59" i="9"/>
  <c r="E59" i="9" s="1"/>
  <c r="F59" i="9"/>
  <c r="B59" i="9"/>
  <c r="H58" i="9"/>
  <c r="G58" i="9"/>
  <c r="F58" i="9"/>
  <c r="E58" i="9"/>
  <c r="B58" i="9" s="1"/>
  <c r="H57" i="9"/>
  <c r="G57" i="9"/>
  <c r="F57" i="9"/>
  <c r="E57" i="9"/>
  <c r="H56" i="9"/>
  <c r="G56" i="9"/>
  <c r="E56" i="9" s="1"/>
  <c r="F56" i="9"/>
  <c r="H55" i="9"/>
  <c r="G55" i="9"/>
  <c r="E55" i="9" s="1"/>
  <c r="F55" i="9"/>
  <c r="B55" i="9"/>
  <c r="H54" i="9"/>
  <c r="G54" i="9"/>
  <c r="F54" i="9"/>
  <c r="E54" i="9"/>
  <c r="B54" i="9" s="1"/>
  <c r="H53" i="9"/>
  <c r="G53" i="9"/>
  <c r="F53" i="9"/>
  <c r="E53" i="9"/>
  <c r="H52" i="9"/>
  <c r="G52" i="9"/>
  <c r="E52" i="9" s="1"/>
  <c r="F52" i="9"/>
  <c r="H51" i="9"/>
  <c r="G51" i="9"/>
  <c r="E51" i="9" s="1"/>
  <c r="F51" i="9"/>
  <c r="B51" i="9"/>
  <c r="H50" i="9"/>
  <c r="G50" i="9"/>
  <c r="F50" i="9"/>
  <c r="E50" i="9"/>
  <c r="B50" i="9" s="1"/>
  <c r="H49" i="9"/>
  <c r="G49" i="9"/>
  <c r="F49" i="9"/>
  <c r="E49" i="9"/>
  <c r="H48" i="9"/>
  <c r="G48" i="9"/>
  <c r="E48" i="9" s="1"/>
  <c r="F48" i="9"/>
  <c r="H47" i="9"/>
  <c r="G47" i="9"/>
  <c r="E47" i="9" s="1"/>
  <c r="F47" i="9"/>
  <c r="B47" i="9"/>
  <c r="H46" i="9"/>
  <c r="G46" i="9"/>
  <c r="F46" i="9"/>
  <c r="E46" i="9"/>
  <c r="B46" i="9" s="1"/>
  <c r="H45" i="9"/>
  <c r="G45" i="9"/>
  <c r="F45" i="9"/>
  <c r="E45" i="9"/>
  <c r="H44" i="9"/>
  <c r="G44" i="9"/>
  <c r="E44" i="9" s="1"/>
  <c r="F44" i="9"/>
  <c r="H43" i="9"/>
  <c r="G43" i="9"/>
  <c r="F43" i="9"/>
  <c r="H42" i="9"/>
  <c r="G42" i="9"/>
  <c r="F42" i="9"/>
  <c r="E42" i="9"/>
  <c r="B42" i="9" s="1"/>
  <c r="H41" i="9"/>
  <c r="G41" i="9"/>
  <c r="F41" i="9"/>
  <c r="E41" i="9"/>
  <c r="H40" i="9"/>
  <c r="G40" i="9"/>
  <c r="E40" i="9" s="1"/>
  <c r="F40" i="9"/>
  <c r="H39" i="9"/>
  <c r="G39" i="9"/>
  <c r="F39" i="9"/>
  <c r="H38" i="9"/>
  <c r="G38" i="9"/>
  <c r="F38" i="9"/>
  <c r="E38" i="9"/>
  <c r="B38" i="9" s="1"/>
  <c r="H37" i="9"/>
  <c r="G37" i="9"/>
  <c r="E37" i="9" s="1"/>
  <c r="F37" i="9"/>
  <c r="H36" i="9"/>
  <c r="G36" i="9"/>
  <c r="E36" i="9" s="1"/>
  <c r="F36" i="9"/>
  <c r="H35" i="9"/>
  <c r="G35" i="9"/>
  <c r="F35" i="9"/>
  <c r="H34" i="9"/>
  <c r="G34" i="9"/>
  <c r="F34" i="9"/>
  <c r="E34" i="9"/>
  <c r="B34" i="9" s="1"/>
  <c r="H33" i="9"/>
  <c r="G33" i="9"/>
  <c r="F33" i="9"/>
  <c r="E33" i="9"/>
  <c r="H32" i="9"/>
  <c r="G32" i="9"/>
  <c r="E32" i="9" s="1"/>
  <c r="F32" i="9"/>
  <c r="H31" i="9"/>
  <c r="G31" i="9"/>
  <c r="F31" i="9"/>
  <c r="H30" i="9"/>
  <c r="G30" i="9"/>
  <c r="F30" i="9"/>
  <c r="E30" i="9"/>
  <c r="B30" i="9" s="1"/>
  <c r="H29" i="9"/>
  <c r="G29" i="9"/>
  <c r="F29" i="9"/>
  <c r="E29" i="9"/>
  <c r="H28" i="9"/>
  <c r="G28" i="9"/>
  <c r="E28" i="9" s="1"/>
  <c r="F28" i="9"/>
  <c r="H27" i="9"/>
  <c r="G27" i="9"/>
  <c r="F27" i="9"/>
  <c r="H26" i="9"/>
  <c r="G26" i="9"/>
  <c r="F26" i="9"/>
  <c r="E26" i="9"/>
  <c r="B26" i="9" s="1"/>
  <c r="H25" i="9"/>
  <c r="G25" i="9"/>
  <c r="F25" i="9"/>
  <c r="E25" i="9"/>
  <c r="F24" i="9"/>
  <c r="F4" i="9"/>
  <c r="O3" i="9"/>
  <c r="G296" i="9" s="1"/>
  <c r="E296" i="9" s="1"/>
  <c r="I3" i="9"/>
  <c r="H3" i="9"/>
  <c r="G3" i="9"/>
  <c r="D104" i="8"/>
  <c r="D97" i="8"/>
  <c r="D92" i="8"/>
  <c r="D87" i="8"/>
  <c r="D82" i="8"/>
  <c r="D77" i="8"/>
  <c r="D72" i="8"/>
  <c r="D67" i="8"/>
  <c r="D62" i="8"/>
  <c r="D51" i="8" s="1"/>
  <c r="C1628" i="1" s="1"/>
  <c r="H1628" i="1" s="1"/>
  <c r="D57" i="8"/>
  <c r="D52" i="8"/>
  <c r="D46" i="8"/>
  <c r="D37" i="8"/>
  <c r="D27" i="8"/>
  <c r="D25" i="8" s="1"/>
  <c r="D18" i="8"/>
  <c r="D8" i="8"/>
  <c r="D6" i="8"/>
  <c r="E44" i="7"/>
  <c r="D44" i="7"/>
  <c r="E39" i="7"/>
  <c r="D39" i="7"/>
  <c r="E38" i="7"/>
  <c r="E30" i="7"/>
  <c r="D30" i="7"/>
  <c r="E23" i="7"/>
  <c r="E22" i="7" s="1"/>
  <c r="I34" i="3" s="1"/>
  <c r="D23" i="7"/>
  <c r="D22" i="7"/>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F115"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F291" i="5" s="1"/>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F264" i="5"/>
  <c r="E264" i="5"/>
  <c r="D264" i="5"/>
  <c r="F263" i="5"/>
  <c r="F262" i="5"/>
  <c r="F261" i="5"/>
  <c r="E260" i="5"/>
  <c r="D260" i="5"/>
  <c r="F259" i="5"/>
  <c r="F258" i="5"/>
  <c r="F257" i="5"/>
  <c r="F256" i="5"/>
  <c r="E256" i="5"/>
  <c r="D256" i="5"/>
  <c r="D255" i="5" s="1"/>
  <c r="E255" i="5"/>
  <c r="E251"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E136" i="5"/>
  <c r="D136" i="5"/>
  <c r="D135" i="5"/>
  <c r="F134" i="5"/>
  <c r="F133" i="5"/>
  <c r="F132" i="5"/>
  <c r="F131" i="5"/>
  <c r="F130" i="5"/>
  <c r="F129" i="5"/>
  <c r="F128" i="5"/>
  <c r="F127" i="5"/>
  <c r="E127" i="5"/>
  <c r="D127" i="5"/>
  <c r="F126" i="5"/>
  <c r="F125" i="5"/>
  <c r="F124" i="5"/>
  <c r="F123" i="5"/>
  <c r="F122" i="5"/>
  <c r="F121" i="5"/>
  <c r="E120" i="5"/>
  <c r="E119" i="5" s="1"/>
  <c r="D120" i="5"/>
  <c r="F120" i="5" s="1"/>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D598" i="4"/>
  <c r="D597" i="4" s="1"/>
  <c r="F596" i="4"/>
  <c r="F595" i="4"/>
  <c r="F594" i="4"/>
  <c r="E594" i="4"/>
  <c r="D594" i="4"/>
  <c r="F593" i="4"/>
  <c r="F592" i="4"/>
  <c r="F591" i="4"/>
  <c r="E591" i="4"/>
  <c r="D591" i="4"/>
  <c r="F590" i="4"/>
  <c r="E589" i="4"/>
  <c r="F589" i="4" s="1"/>
  <c r="D589" i="4"/>
  <c r="F588" i="4"/>
  <c r="F587" i="4"/>
  <c r="F586" i="4"/>
  <c r="E585" i="4"/>
  <c r="E584" i="4" s="1"/>
  <c r="D578" i="1" s="1"/>
  <c r="D585" i="4"/>
  <c r="F585" i="4" s="1"/>
  <c r="D584"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G185" i="9" s="1"/>
  <c r="E185" i="9" s="1"/>
  <c r="B185" i="9" s="1"/>
  <c r="D537" i="4"/>
  <c r="F537" i="4" s="1"/>
  <c r="D536" i="4"/>
  <c r="F534" i="4"/>
  <c r="F533" i="4"/>
  <c r="E532" i="4"/>
  <c r="D532" i="4"/>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427" i="4"/>
  <c r="D648" i="4" s="1"/>
  <c r="F648" i="4" s="1"/>
  <c r="E426" i="4"/>
  <c r="E647" i="4" s="1"/>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E360" i="4" s="1"/>
  <c r="D374" i="4"/>
  <c r="F372" i="4"/>
  <c r="F371" i="4"/>
  <c r="F370" i="4"/>
  <c r="F369" i="4"/>
  <c r="F368" i="4"/>
  <c r="F367" i="4"/>
  <c r="E366" i="4"/>
  <c r="D366" i="4"/>
  <c r="F366" i="4" s="1"/>
  <c r="F365" i="4"/>
  <c r="F364" i="4"/>
  <c r="F363" i="4"/>
  <c r="E362" i="4"/>
  <c r="E361" i="4" s="1"/>
  <c r="D362" i="4"/>
  <c r="F362" i="4" s="1"/>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D321" i="4"/>
  <c r="F320" i="4"/>
  <c r="F319" i="4"/>
  <c r="F318" i="4"/>
  <c r="F317" i="4"/>
  <c r="F316" i="4"/>
  <c r="F315" i="4"/>
  <c r="E314" i="4"/>
  <c r="D314" i="4"/>
  <c r="F314" i="4" s="1"/>
  <c r="F313" i="4"/>
  <c r="F312" i="4"/>
  <c r="F311" i="4"/>
  <c r="E310" i="4"/>
  <c r="E309" i="4" s="1"/>
  <c r="F309"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E273" i="4"/>
  <c r="F272" i="4"/>
  <c r="F271" i="4"/>
  <c r="F270" i="4"/>
  <c r="E269" i="4"/>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F250" i="4"/>
  <c r="E250" i="4"/>
  <c r="D246" i="1" s="1"/>
  <c r="H246" i="1" s="1"/>
  <c r="D250" i="4"/>
  <c r="F249" i="4"/>
  <c r="F248" i="4"/>
  <c r="F247" i="4"/>
  <c r="E246" i="4"/>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F222" i="4"/>
  <c r="E222" i="4"/>
  <c r="D222" i="4"/>
  <c r="D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E164" i="4" s="1"/>
  <c r="D165" i="4"/>
  <c r="F165" i="4" s="1"/>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41" i="4" s="1"/>
  <c r="F140" i="4"/>
  <c r="D140" i="4"/>
  <c r="F139" i="4"/>
  <c r="F138" i="4"/>
  <c r="F137" i="4"/>
  <c r="F136" i="4"/>
  <c r="F135" i="4"/>
  <c r="E135" i="4"/>
  <c r="E134" i="4" s="1"/>
  <c r="D130" i="1" s="1"/>
  <c r="D135" i="4"/>
  <c r="D134" i="4"/>
  <c r="F134" i="4" s="1"/>
  <c r="F133" i="4"/>
  <c r="F132" i="4"/>
  <c r="F131" i="4"/>
  <c r="F130" i="4"/>
  <c r="E129" i="4"/>
  <c r="D129" i="4"/>
  <c r="F129" i="4" s="1"/>
  <c r="F128" i="4"/>
  <c r="F127" i="4"/>
  <c r="E126" i="4"/>
  <c r="D126" i="4"/>
  <c r="E125" i="4"/>
  <c r="F124" i="4"/>
  <c r="F123" i="4"/>
  <c r="F122" i="4"/>
  <c r="F121" i="4"/>
  <c r="F120" i="4"/>
  <c r="E120" i="4"/>
  <c r="D120" i="4"/>
  <c r="F119" i="4"/>
  <c r="F118" i="4"/>
  <c r="F117" i="4"/>
  <c r="F116" i="4"/>
  <c r="F115" i="4"/>
  <c r="F114" i="4"/>
  <c r="F113" i="4"/>
  <c r="E112" i="4"/>
  <c r="D112" i="4"/>
  <c r="F111" i="4"/>
  <c r="F110" i="4"/>
  <c r="F109" i="4"/>
  <c r="F108" i="4"/>
  <c r="E107" i="4"/>
  <c r="E106" i="4" s="1"/>
  <c r="D107" i="4"/>
  <c r="F107" i="4" s="1"/>
  <c r="F105" i="4"/>
  <c r="F104" i="4"/>
  <c r="F103" i="4"/>
  <c r="F102" i="4"/>
  <c r="F101" i="4"/>
  <c r="F100" i="4"/>
  <c r="F99" i="4"/>
  <c r="E98" i="4"/>
  <c r="D98" i="4"/>
  <c r="F97" i="4"/>
  <c r="F96" i="4"/>
  <c r="F95" i="4"/>
  <c r="F94" i="4"/>
  <c r="F93" i="4"/>
  <c r="F92" i="4"/>
  <c r="E91" i="4"/>
  <c r="D91" i="4"/>
  <c r="F90" i="4"/>
  <c r="F89" i="4"/>
  <c r="F88" i="4"/>
  <c r="F87" i="4"/>
  <c r="F86" i="4"/>
  <c r="F85" i="4"/>
  <c r="F84" i="4"/>
  <c r="E83" i="4"/>
  <c r="F83" i="4" s="1"/>
  <c r="D83" i="4"/>
  <c r="F81" i="4"/>
  <c r="F80" i="4"/>
  <c r="F79" i="4"/>
  <c r="F78" i="4"/>
  <c r="E77" i="4"/>
  <c r="E49" i="4" s="1"/>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686" i="1"/>
  <c r="G1686" i="1"/>
  <c r="C1686" i="1"/>
  <c r="C1685" i="1"/>
  <c r="C1684" i="1"/>
  <c r="H1684" i="1" s="1"/>
  <c r="C1683" i="1"/>
  <c r="H1682" i="1"/>
  <c r="G1682" i="1"/>
  <c r="C1682" i="1"/>
  <c r="C1680" i="1"/>
  <c r="C1679" i="1"/>
  <c r="G1679" i="1" s="1"/>
  <c r="H1678" i="1"/>
  <c r="G1678" i="1"/>
  <c r="C1678" i="1"/>
  <c r="C1677" i="1"/>
  <c r="C1676" i="1"/>
  <c r="H1676" i="1" s="1"/>
  <c r="C1675" i="1"/>
  <c r="H1674" i="1"/>
  <c r="G1674" i="1"/>
  <c r="C1674" i="1"/>
  <c r="H1673" i="1"/>
  <c r="C1673" i="1"/>
  <c r="G1673" i="1" s="1"/>
  <c r="C1672" i="1"/>
  <c r="C1671" i="1"/>
  <c r="G1671" i="1" s="1"/>
  <c r="H1670" i="1"/>
  <c r="G1670" i="1"/>
  <c r="C1670" i="1"/>
  <c r="C1669" i="1"/>
  <c r="C1668" i="1"/>
  <c r="H1668" i="1" s="1"/>
  <c r="C1667" i="1"/>
  <c r="G1666" i="1"/>
  <c r="C1666" i="1"/>
  <c r="H1666" i="1" s="1"/>
  <c r="H1665" i="1"/>
  <c r="C1665" i="1"/>
  <c r="G1665" i="1" s="1"/>
  <c r="H1664" i="1"/>
  <c r="G1664" i="1"/>
  <c r="C1664" i="1"/>
  <c r="C1663" i="1"/>
  <c r="G1662" i="1"/>
  <c r="C1662" i="1"/>
  <c r="H1662" i="1" s="1"/>
  <c r="H1661" i="1"/>
  <c r="C1661" i="1"/>
  <c r="G1661" i="1" s="1"/>
  <c r="H1660" i="1"/>
  <c r="G1660" i="1"/>
  <c r="C1660" i="1"/>
  <c r="C1659" i="1"/>
  <c r="G1658" i="1"/>
  <c r="C1658" i="1"/>
  <c r="H1658" i="1" s="1"/>
  <c r="H1657" i="1"/>
  <c r="C1657" i="1"/>
  <c r="G1657" i="1" s="1"/>
  <c r="H1656" i="1"/>
  <c r="G1656" i="1"/>
  <c r="C1656" i="1"/>
  <c r="C1655" i="1"/>
  <c r="G1654" i="1"/>
  <c r="C1654" i="1"/>
  <c r="H1654" i="1" s="1"/>
  <c r="H1653" i="1"/>
  <c r="C1653" i="1"/>
  <c r="G1653" i="1" s="1"/>
  <c r="H1652" i="1"/>
  <c r="G1652" i="1"/>
  <c r="C1652" i="1"/>
  <c r="C1651" i="1"/>
  <c r="G1650" i="1"/>
  <c r="C1650" i="1"/>
  <c r="H1650" i="1" s="1"/>
  <c r="H1649" i="1"/>
  <c r="C1649" i="1"/>
  <c r="G1649" i="1" s="1"/>
  <c r="H1648" i="1"/>
  <c r="G1648" i="1"/>
  <c r="C1648" i="1"/>
  <c r="C1647" i="1"/>
  <c r="G1646" i="1"/>
  <c r="C1646" i="1"/>
  <c r="H1646" i="1" s="1"/>
  <c r="H1645" i="1"/>
  <c r="C1645" i="1"/>
  <c r="G1645" i="1" s="1"/>
  <c r="H1644" i="1"/>
  <c r="G1644" i="1"/>
  <c r="C1644" i="1"/>
  <c r="C1643" i="1"/>
  <c r="G1642" i="1"/>
  <c r="C1642" i="1"/>
  <c r="H1642" i="1" s="1"/>
  <c r="H1641" i="1"/>
  <c r="C1641" i="1"/>
  <c r="G1641" i="1" s="1"/>
  <c r="H1640" i="1"/>
  <c r="G1640" i="1"/>
  <c r="C1640" i="1"/>
  <c r="C1639" i="1"/>
  <c r="G1638" i="1"/>
  <c r="C1638" i="1"/>
  <c r="H1638" i="1" s="1"/>
  <c r="H1637" i="1"/>
  <c r="C1637" i="1"/>
  <c r="G1637" i="1" s="1"/>
  <c r="H1636" i="1"/>
  <c r="G1636" i="1"/>
  <c r="C1636" i="1"/>
  <c r="C1635" i="1"/>
  <c r="G1634" i="1"/>
  <c r="C1634" i="1"/>
  <c r="H1634" i="1" s="1"/>
  <c r="H1633" i="1"/>
  <c r="C1633" i="1"/>
  <c r="G1633" i="1" s="1"/>
  <c r="H1632" i="1"/>
  <c r="G1632" i="1"/>
  <c r="C1632" i="1"/>
  <c r="C1631" i="1"/>
  <c r="G1630" i="1"/>
  <c r="C1630" i="1"/>
  <c r="H1630" i="1" s="1"/>
  <c r="H1629" i="1"/>
  <c r="C1629" i="1"/>
  <c r="G1629" i="1" s="1"/>
  <c r="G1628" i="1"/>
  <c r="C1627" i="1"/>
  <c r="G1626" i="1"/>
  <c r="C1626" i="1"/>
  <c r="H1626" i="1" s="1"/>
  <c r="H1625" i="1"/>
  <c r="C1625" i="1"/>
  <c r="G1625" i="1" s="1"/>
  <c r="H1624" i="1"/>
  <c r="G1624" i="1"/>
  <c r="C1624" i="1"/>
  <c r="C1623" i="1"/>
  <c r="H1620" i="1"/>
  <c r="G1620" i="1"/>
  <c r="C1620" i="1"/>
  <c r="C1619" i="1"/>
  <c r="G1618" i="1"/>
  <c r="C1618" i="1"/>
  <c r="H1618" i="1" s="1"/>
  <c r="H1617" i="1"/>
  <c r="C1617" i="1"/>
  <c r="G1617" i="1" s="1"/>
  <c r="H1616" i="1"/>
  <c r="G1616" i="1"/>
  <c r="C1616" i="1"/>
  <c r="C1615" i="1"/>
  <c r="G1614" i="1"/>
  <c r="C1614" i="1"/>
  <c r="H1614" i="1" s="1"/>
  <c r="H1613" i="1"/>
  <c r="C1613" i="1"/>
  <c r="G1613" i="1" s="1"/>
  <c r="H1612" i="1"/>
  <c r="G1612" i="1"/>
  <c r="C1612" i="1"/>
  <c r="C1611" i="1"/>
  <c r="G1610" i="1"/>
  <c r="C1610" i="1"/>
  <c r="H1610" i="1" s="1"/>
  <c r="H1609" i="1"/>
  <c r="C1609" i="1"/>
  <c r="G1609" i="1" s="1"/>
  <c r="H1608" i="1"/>
  <c r="G1608" i="1"/>
  <c r="C1608" i="1"/>
  <c r="C1607" i="1"/>
  <c r="G1606" i="1"/>
  <c r="C1606" i="1"/>
  <c r="H1606" i="1" s="1"/>
  <c r="H1605" i="1"/>
  <c r="C1605" i="1"/>
  <c r="G1605" i="1" s="1"/>
  <c r="H1604" i="1"/>
  <c r="G1604" i="1"/>
  <c r="C1604" i="1"/>
  <c r="C1603" i="1"/>
  <c r="G1602" i="1"/>
  <c r="C1602" i="1"/>
  <c r="H1602" i="1" s="1"/>
  <c r="H1601" i="1"/>
  <c r="C1601" i="1"/>
  <c r="G1601" i="1" s="1"/>
  <c r="H1600" i="1"/>
  <c r="G1600" i="1"/>
  <c r="C1600" i="1"/>
  <c r="C1599" i="1"/>
  <c r="G1598" i="1"/>
  <c r="C1598" i="1"/>
  <c r="H1598" i="1" s="1"/>
  <c r="H1597" i="1"/>
  <c r="C1597" i="1"/>
  <c r="G1597" i="1" s="1"/>
  <c r="H1596" i="1"/>
  <c r="G1596" i="1"/>
  <c r="C1596" i="1"/>
  <c r="C1595" i="1"/>
  <c r="G1594" i="1"/>
  <c r="C1594" i="1"/>
  <c r="H1594" i="1" s="1"/>
  <c r="H1593" i="1"/>
  <c r="C1593" i="1"/>
  <c r="G1593" i="1" s="1"/>
  <c r="H1592" i="1"/>
  <c r="G1592" i="1"/>
  <c r="C1592" i="1"/>
  <c r="C1591" i="1"/>
  <c r="G1590" i="1"/>
  <c r="C1590" i="1"/>
  <c r="H1590" i="1" s="1"/>
  <c r="H1589" i="1"/>
  <c r="C1589" i="1"/>
  <c r="G1589" i="1" s="1"/>
  <c r="H1588" i="1"/>
  <c r="G1588" i="1"/>
  <c r="C1588" i="1"/>
  <c r="C1587" i="1"/>
  <c r="G1586" i="1"/>
  <c r="C1586" i="1"/>
  <c r="H1586" i="1" s="1"/>
  <c r="H1585" i="1"/>
  <c r="C1585" i="1"/>
  <c r="G1585" i="1" s="1"/>
  <c r="H1584" i="1"/>
  <c r="G1584" i="1"/>
  <c r="C1584" i="1"/>
  <c r="C1583" i="1"/>
  <c r="G1582" i="1"/>
  <c r="C1582" i="1"/>
  <c r="J1581" i="1"/>
  <c r="D1581" i="1"/>
  <c r="C1581" i="1"/>
  <c r="H1580" i="1"/>
  <c r="D1580" i="1"/>
  <c r="J1580" i="1" s="1"/>
  <c r="C1580" i="1"/>
  <c r="G1580" i="1" s="1"/>
  <c r="J1579" i="1"/>
  <c r="D1579" i="1"/>
  <c r="C1579" i="1"/>
  <c r="H1578" i="1"/>
  <c r="D1578" i="1"/>
  <c r="J1578" i="1" s="1"/>
  <c r="C1578" i="1"/>
  <c r="G1578" i="1" s="1"/>
  <c r="I1578" i="1" s="1"/>
  <c r="H1577" i="1"/>
  <c r="D1577" i="1"/>
  <c r="C1577" i="1"/>
  <c r="G1577" i="1" s="1"/>
  <c r="J1576" i="1"/>
  <c r="D1576" i="1"/>
  <c r="C1576" i="1"/>
  <c r="H1575" i="1"/>
  <c r="D1575" i="1"/>
  <c r="J1575" i="1" s="1"/>
  <c r="C1575" i="1"/>
  <c r="G1575" i="1" s="1"/>
  <c r="D1574" i="1"/>
  <c r="C1574" i="1"/>
  <c r="H1573" i="1"/>
  <c r="D1573" i="1"/>
  <c r="J1573" i="1" s="1"/>
  <c r="C1573" i="1"/>
  <c r="G1573" i="1" s="1"/>
  <c r="I1573" i="1" s="1"/>
  <c r="D1572" i="1"/>
  <c r="D1571" i="1"/>
  <c r="J1570" i="1"/>
  <c r="D1570" i="1"/>
  <c r="C1570" i="1"/>
  <c r="H1569" i="1"/>
  <c r="D1569" i="1"/>
  <c r="J1569" i="1" s="1"/>
  <c r="C1569" i="1"/>
  <c r="G1569" i="1" s="1"/>
  <c r="D1568" i="1"/>
  <c r="C1568" i="1"/>
  <c r="H1567" i="1"/>
  <c r="D1567" i="1"/>
  <c r="J1567" i="1" s="1"/>
  <c r="C1567" i="1"/>
  <c r="G1567" i="1" s="1"/>
  <c r="I1567" i="1" s="1"/>
  <c r="J1566" i="1"/>
  <c r="D1566" i="1"/>
  <c r="C1566" i="1"/>
  <c r="H1565" i="1"/>
  <c r="D1565" i="1"/>
  <c r="J1565" i="1" s="1"/>
  <c r="C1565" i="1"/>
  <c r="G1565" i="1" s="1"/>
  <c r="D1564" i="1"/>
  <c r="C1564" i="1"/>
  <c r="D1563" i="1"/>
  <c r="C1563" i="1"/>
  <c r="H1562" i="1"/>
  <c r="D1562" i="1"/>
  <c r="J1562" i="1" s="1"/>
  <c r="C1562" i="1"/>
  <c r="G1562" i="1" s="1"/>
  <c r="D1561" i="1"/>
  <c r="C1561" i="1"/>
  <c r="H1560" i="1"/>
  <c r="D1560" i="1"/>
  <c r="J1560" i="1" s="1"/>
  <c r="C1560" i="1"/>
  <c r="G1560" i="1" s="1"/>
  <c r="I1560" i="1" s="1"/>
  <c r="J1559" i="1"/>
  <c r="D1559" i="1"/>
  <c r="C1559" i="1"/>
  <c r="H1558" i="1"/>
  <c r="D1558" i="1"/>
  <c r="J1558" i="1" s="1"/>
  <c r="C1558" i="1"/>
  <c r="G1558" i="1" s="1"/>
  <c r="D1557" i="1"/>
  <c r="C1557" i="1"/>
  <c r="D1556" i="1"/>
  <c r="C1556" i="1"/>
  <c r="D1555" i="1"/>
  <c r="C1555" i="1"/>
  <c r="H1554" i="1"/>
  <c r="D1554" i="1"/>
  <c r="J1554" i="1" s="1"/>
  <c r="C1554" i="1"/>
  <c r="G1554" i="1" s="1"/>
  <c r="I1554" i="1" s="1"/>
  <c r="J1553" i="1"/>
  <c r="D1553" i="1"/>
  <c r="C1553" i="1"/>
  <c r="H1552" i="1"/>
  <c r="D1552" i="1"/>
  <c r="J1552" i="1" s="1"/>
  <c r="C1552" i="1"/>
  <c r="G1552" i="1" s="1"/>
  <c r="D1551" i="1"/>
  <c r="C1551" i="1"/>
  <c r="H1550" i="1"/>
  <c r="D1550" i="1"/>
  <c r="J1550" i="1" s="1"/>
  <c r="C1550" i="1"/>
  <c r="G1550" i="1" s="1"/>
  <c r="I1550" i="1" s="1"/>
  <c r="J1549" i="1"/>
  <c r="D1549" i="1"/>
  <c r="C1549" i="1"/>
  <c r="H1548" i="1"/>
  <c r="D1548" i="1"/>
  <c r="J1548" i="1" s="1"/>
  <c r="C1548" i="1"/>
  <c r="G1548" i="1" s="1"/>
  <c r="D1547" i="1"/>
  <c r="C1547" i="1"/>
  <c r="J1547" i="1" s="1"/>
  <c r="G1546" i="1"/>
  <c r="D1546" i="1"/>
  <c r="C1546" i="1"/>
  <c r="J1546" i="1" s="1"/>
  <c r="D1545" i="1"/>
  <c r="C1545" i="1"/>
  <c r="G1544" i="1"/>
  <c r="D1544" i="1"/>
  <c r="C1544" i="1"/>
  <c r="J1544" i="1" s="1"/>
  <c r="D1543" i="1"/>
  <c r="C1543" i="1"/>
  <c r="G1542" i="1"/>
  <c r="D1542" i="1"/>
  <c r="C1542" i="1"/>
  <c r="J1542" i="1" s="1"/>
  <c r="D1541" i="1"/>
  <c r="C1541" i="1"/>
  <c r="D1540" i="1"/>
  <c r="C1540" i="1"/>
  <c r="D1539"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D1490" i="1"/>
  <c r="C1490" i="1"/>
  <c r="D1489" i="1"/>
  <c r="C1489" i="1"/>
  <c r="D1488" i="1"/>
  <c r="C1488" i="1"/>
  <c r="D1487" i="1"/>
  <c r="C1487" i="1"/>
  <c r="D1486" i="1"/>
  <c r="C1486" i="1"/>
  <c r="D1484" i="1"/>
  <c r="C1484" i="1"/>
  <c r="G1483" i="1"/>
  <c r="D1483" i="1"/>
  <c r="C1483" i="1"/>
  <c r="H1483" i="1" s="1"/>
  <c r="G1482" i="1"/>
  <c r="D1482" i="1"/>
  <c r="C1482" i="1"/>
  <c r="H1482" i="1" s="1"/>
  <c r="D1481" i="1"/>
  <c r="C1481" i="1"/>
  <c r="H1481" i="1" s="1"/>
  <c r="D1480" i="1"/>
  <c r="C1480" i="1"/>
  <c r="G1479" i="1"/>
  <c r="D1479" i="1"/>
  <c r="C1479" i="1"/>
  <c r="H1479" i="1" s="1"/>
  <c r="G1478" i="1"/>
  <c r="D1478" i="1"/>
  <c r="C1478" i="1"/>
  <c r="H1478" i="1" s="1"/>
  <c r="D1477" i="1"/>
  <c r="C1477" i="1"/>
  <c r="H1477" i="1" s="1"/>
  <c r="D1476" i="1"/>
  <c r="C1476" i="1"/>
  <c r="G1475" i="1"/>
  <c r="D1475" i="1"/>
  <c r="C1475" i="1"/>
  <c r="H1475" i="1" s="1"/>
  <c r="G1474" i="1"/>
  <c r="D1474" i="1"/>
  <c r="C1474" i="1"/>
  <c r="H1474" i="1" s="1"/>
  <c r="D1473" i="1"/>
  <c r="C1473" i="1"/>
  <c r="H1473" i="1" s="1"/>
  <c r="D1472" i="1"/>
  <c r="C1472" i="1"/>
  <c r="G1471" i="1"/>
  <c r="D1471" i="1"/>
  <c r="C1471" i="1"/>
  <c r="H1471" i="1" s="1"/>
  <c r="G1470" i="1"/>
  <c r="D1470" i="1"/>
  <c r="C1470" i="1"/>
  <c r="H1470" i="1" s="1"/>
  <c r="D1469" i="1"/>
  <c r="C1469" i="1"/>
  <c r="H1469" i="1" s="1"/>
  <c r="D1468" i="1"/>
  <c r="C1468" i="1"/>
  <c r="G1467" i="1"/>
  <c r="D1467" i="1"/>
  <c r="C1467" i="1"/>
  <c r="H1467" i="1" s="1"/>
  <c r="G1466" i="1"/>
  <c r="D1466" i="1"/>
  <c r="C1466" i="1"/>
  <c r="H1466" i="1" s="1"/>
  <c r="D1465" i="1"/>
  <c r="C1465" i="1"/>
  <c r="H1465" i="1" s="1"/>
  <c r="D1464" i="1"/>
  <c r="C1464" i="1"/>
  <c r="G1463" i="1"/>
  <c r="D1463" i="1"/>
  <c r="C1463" i="1"/>
  <c r="H1463" i="1" s="1"/>
  <c r="G1462" i="1"/>
  <c r="D1462" i="1"/>
  <c r="C1462" i="1"/>
  <c r="H1462" i="1" s="1"/>
  <c r="D1461" i="1"/>
  <c r="C1461" i="1"/>
  <c r="H1461" i="1" s="1"/>
  <c r="D1460" i="1"/>
  <c r="C1460" i="1"/>
  <c r="G1459" i="1"/>
  <c r="D1459" i="1"/>
  <c r="C1459" i="1"/>
  <c r="H1459" i="1" s="1"/>
  <c r="G1458" i="1"/>
  <c r="D1458" i="1"/>
  <c r="C1458" i="1"/>
  <c r="H1458" i="1" s="1"/>
  <c r="C1457" i="1"/>
  <c r="G1456" i="1"/>
  <c r="D1456" i="1"/>
  <c r="C1456" i="1"/>
  <c r="H1456" i="1" s="1"/>
  <c r="G1455" i="1"/>
  <c r="D1455" i="1"/>
  <c r="C1455" i="1"/>
  <c r="H1455" i="1" s="1"/>
  <c r="D1454" i="1"/>
  <c r="C1454" i="1"/>
  <c r="H1454" i="1" s="1"/>
  <c r="D1453" i="1"/>
  <c r="C1453" i="1"/>
  <c r="G1452" i="1"/>
  <c r="D1452" i="1"/>
  <c r="C1452" i="1"/>
  <c r="H1452" i="1" s="1"/>
  <c r="G1451" i="1"/>
  <c r="D1451" i="1"/>
  <c r="C1451" i="1"/>
  <c r="H1451" i="1" s="1"/>
  <c r="D1450" i="1"/>
  <c r="C1450" i="1"/>
  <c r="H1450" i="1" s="1"/>
  <c r="D1449" i="1"/>
  <c r="C1449" i="1"/>
  <c r="G1448" i="1"/>
  <c r="D1448" i="1"/>
  <c r="C1448" i="1"/>
  <c r="H1448" i="1" s="1"/>
  <c r="G1447" i="1"/>
  <c r="D1447" i="1"/>
  <c r="C1447" i="1"/>
  <c r="H1447" i="1" s="1"/>
  <c r="D1446" i="1"/>
  <c r="C1446" i="1"/>
  <c r="H1446" i="1" s="1"/>
  <c r="D1445" i="1"/>
  <c r="C1445" i="1"/>
  <c r="G1444" i="1"/>
  <c r="D1444" i="1"/>
  <c r="C1444" i="1"/>
  <c r="H1444" i="1" s="1"/>
  <c r="G1443" i="1"/>
  <c r="D1443" i="1"/>
  <c r="C1443" i="1"/>
  <c r="H1443" i="1" s="1"/>
  <c r="D1442" i="1"/>
  <c r="C1442" i="1"/>
  <c r="H1442" i="1" s="1"/>
  <c r="D1441" i="1"/>
  <c r="C1441" i="1"/>
  <c r="G1440" i="1"/>
  <c r="D1440" i="1"/>
  <c r="C1440" i="1"/>
  <c r="H1440" i="1" s="1"/>
  <c r="G1439" i="1"/>
  <c r="D1439" i="1"/>
  <c r="C1439" i="1"/>
  <c r="H1439" i="1" s="1"/>
  <c r="D1438" i="1"/>
  <c r="C1438" i="1"/>
  <c r="H1438" i="1" s="1"/>
  <c r="D1437" i="1"/>
  <c r="C1437" i="1"/>
  <c r="G1436" i="1"/>
  <c r="D1436" i="1"/>
  <c r="C1436" i="1"/>
  <c r="H1436" i="1" s="1"/>
  <c r="G1435" i="1"/>
  <c r="D1435" i="1"/>
  <c r="C1435" i="1"/>
  <c r="H1435" i="1" s="1"/>
  <c r="D1434" i="1"/>
  <c r="C1434" i="1"/>
  <c r="H1434" i="1" s="1"/>
  <c r="D1433" i="1"/>
  <c r="C1433" i="1"/>
  <c r="G1432" i="1"/>
  <c r="D1432" i="1"/>
  <c r="C1432" i="1"/>
  <c r="H1432" i="1" s="1"/>
  <c r="D1430" i="1"/>
  <c r="C1430" i="1"/>
  <c r="G1429" i="1"/>
  <c r="D1429" i="1"/>
  <c r="C1429" i="1"/>
  <c r="H1429" i="1" s="1"/>
  <c r="G1428" i="1"/>
  <c r="D1428" i="1"/>
  <c r="C1428" i="1"/>
  <c r="H1428" i="1" s="1"/>
  <c r="D1427" i="1"/>
  <c r="C1427" i="1"/>
  <c r="H1427" i="1" s="1"/>
  <c r="D1426" i="1"/>
  <c r="C1426" i="1"/>
  <c r="G1425" i="1"/>
  <c r="D1425" i="1"/>
  <c r="C1425" i="1"/>
  <c r="H1425" i="1" s="1"/>
  <c r="G1424" i="1"/>
  <c r="D1424" i="1"/>
  <c r="C1424" i="1"/>
  <c r="H1424" i="1" s="1"/>
  <c r="D1423" i="1"/>
  <c r="C1423" i="1"/>
  <c r="H1423" i="1" s="1"/>
  <c r="D1422" i="1"/>
  <c r="C1422" i="1"/>
  <c r="G1421" i="1"/>
  <c r="D1421" i="1"/>
  <c r="C1421" i="1"/>
  <c r="H1421" i="1" s="1"/>
  <c r="G1420" i="1"/>
  <c r="D1420" i="1"/>
  <c r="C1420" i="1"/>
  <c r="H1420" i="1" s="1"/>
  <c r="D1419" i="1"/>
  <c r="C1419" i="1"/>
  <c r="H1419" i="1" s="1"/>
  <c r="D1418" i="1"/>
  <c r="C1418" i="1"/>
  <c r="G1417" i="1"/>
  <c r="D1417" i="1"/>
  <c r="C1417" i="1"/>
  <c r="H1417" i="1" s="1"/>
  <c r="G1416" i="1"/>
  <c r="D1416" i="1"/>
  <c r="C1416" i="1"/>
  <c r="H1416" i="1" s="1"/>
  <c r="D1415" i="1"/>
  <c r="C1415" i="1"/>
  <c r="H1415" i="1" s="1"/>
  <c r="D1414" i="1"/>
  <c r="C1414" i="1"/>
  <c r="G1413" i="1"/>
  <c r="D1413" i="1"/>
  <c r="C1413" i="1"/>
  <c r="H1413" i="1" s="1"/>
  <c r="G1412" i="1"/>
  <c r="D1412" i="1"/>
  <c r="C1412" i="1"/>
  <c r="H1412" i="1" s="1"/>
  <c r="D1411" i="1"/>
  <c r="C1411" i="1"/>
  <c r="H1411" i="1" s="1"/>
  <c r="D1410" i="1"/>
  <c r="C1410" i="1"/>
  <c r="G1409" i="1"/>
  <c r="D1409" i="1"/>
  <c r="C1409" i="1"/>
  <c r="H1409" i="1" s="1"/>
  <c r="G1408" i="1"/>
  <c r="D1408" i="1"/>
  <c r="C1408" i="1"/>
  <c r="H1408" i="1" s="1"/>
  <c r="D1407" i="1"/>
  <c r="C1407" i="1"/>
  <c r="H1407" i="1" s="1"/>
  <c r="D1406" i="1"/>
  <c r="C1406" i="1"/>
  <c r="D1405" i="1"/>
  <c r="G1405" i="1" s="1"/>
  <c r="C1405" i="1"/>
  <c r="G1404" i="1"/>
  <c r="D1404" i="1"/>
  <c r="C1404" i="1"/>
  <c r="H1404" i="1" s="1"/>
  <c r="D1403" i="1"/>
  <c r="C1403" i="1"/>
  <c r="D1402" i="1"/>
  <c r="C1402" i="1"/>
  <c r="D1401" i="1"/>
  <c r="G1400" i="1"/>
  <c r="D1400" i="1"/>
  <c r="C1400" i="1"/>
  <c r="H1400" i="1" s="1"/>
  <c r="D1399" i="1"/>
  <c r="C1399" i="1"/>
  <c r="D1398" i="1"/>
  <c r="C1398" i="1"/>
  <c r="D1397" i="1"/>
  <c r="G1397" i="1" s="1"/>
  <c r="C1397" i="1"/>
  <c r="D1396" i="1"/>
  <c r="C1396" i="1"/>
  <c r="H1396" i="1" s="1"/>
  <c r="D1395" i="1"/>
  <c r="C1395" i="1"/>
  <c r="G1394" i="1"/>
  <c r="D1394" i="1"/>
  <c r="C1394" i="1"/>
  <c r="H1394" i="1" s="1"/>
  <c r="D1393" i="1"/>
  <c r="G1393" i="1" s="1"/>
  <c r="C1393" i="1"/>
  <c r="G1392" i="1"/>
  <c r="D1392" i="1"/>
  <c r="C1392" i="1"/>
  <c r="H1392" i="1" s="1"/>
  <c r="D1391" i="1"/>
  <c r="C1391" i="1"/>
  <c r="D1390" i="1"/>
  <c r="C1390" i="1"/>
  <c r="D1389" i="1"/>
  <c r="G1389" i="1" s="1"/>
  <c r="C1389" i="1"/>
  <c r="D1388" i="1"/>
  <c r="C1388" i="1"/>
  <c r="H1388" i="1" s="1"/>
  <c r="D1387" i="1"/>
  <c r="C1387" i="1"/>
  <c r="G1386" i="1"/>
  <c r="D1386" i="1"/>
  <c r="C1386" i="1"/>
  <c r="H1386" i="1" s="1"/>
  <c r="D1385" i="1"/>
  <c r="G1385" i="1" s="1"/>
  <c r="C1385" i="1"/>
  <c r="G1384" i="1"/>
  <c r="D1384" i="1"/>
  <c r="C1384" i="1"/>
  <c r="H1384" i="1" s="1"/>
  <c r="D1383" i="1"/>
  <c r="C1383" i="1"/>
  <c r="D1382" i="1"/>
  <c r="C1382" i="1"/>
  <c r="D1381" i="1"/>
  <c r="G1381" i="1" s="1"/>
  <c r="C1381" i="1"/>
  <c r="G1380" i="1"/>
  <c r="D1380" i="1"/>
  <c r="C1380" i="1"/>
  <c r="H1380" i="1" s="1"/>
  <c r="D1379" i="1"/>
  <c r="C1379" i="1"/>
  <c r="G1378" i="1"/>
  <c r="D1378" i="1"/>
  <c r="C1378" i="1"/>
  <c r="H1378" i="1" s="1"/>
  <c r="G1377" i="1"/>
  <c r="D1377" i="1"/>
  <c r="C1377" i="1"/>
  <c r="D1376" i="1"/>
  <c r="C1376" i="1"/>
  <c r="G1376" i="1" s="1"/>
  <c r="D1375" i="1"/>
  <c r="C1375" i="1"/>
  <c r="G1374" i="1"/>
  <c r="D1374" i="1"/>
  <c r="C1374" i="1"/>
  <c r="H1374" i="1" s="1"/>
  <c r="D1373" i="1"/>
  <c r="G1373" i="1" s="1"/>
  <c r="C1373" i="1"/>
  <c r="D1372" i="1"/>
  <c r="C1372" i="1"/>
  <c r="D1371" i="1"/>
  <c r="C1371" i="1"/>
  <c r="D1370" i="1"/>
  <c r="C1370" i="1"/>
  <c r="H1370" i="1" s="1"/>
  <c r="G1369" i="1"/>
  <c r="D1369" i="1"/>
  <c r="C1369" i="1"/>
  <c r="D1368" i="1"/>
  <c r="G1368" i="1" s="1"/>
  <c r="C1368" i="1"/>
  <c r="D1367" i="1"/>
  <c r="C1367" i="1"/>
  <c r="D1366" i="1"/>
  <c r="C1366" i="1"/>
  <c r="D1365" i="1"/>
  <c r="G1365" i="1" s="1"/>
  <c r="C1365" i="1"/>
  <c r="G1364" i="1"/>
  <c r="D1364" i="1"/>
  <c r="C1364" i="1"/>
  <c r="H1364" i="1" s="1"/>
  <c r="D1363" i="1"/>
  <c r="C1363" i="1"/>
  <c r="G1362" i="1"/>
  <c r="D1362" i="1"/>
  <c r="C1362" i="1"/>
  <c r="H1362" i="1" s="1"/>
  <c r="G1361" i="1"/>
  <c r="D1361" i="1"/>
  <c r="C1361" i="1"/>
  <c r="D1360" i="1"/>
  <c r="C1360" i="1"/>
  <c r="D1359" i="1"/>
  <c r="C1359" i="1"/>
  <c r="G1358" i="1"/>
  <c r="D1358" i="1"/>
  <c r="C1358" i="1"/>
  <c r="H1358" i="1" s="1"/>
  <c r="D1357" i="1"/>
  <c r="G1357" i="1" s="1"/>
  <c r="C1357" i="1"/>
  <c r="D1356" i="1"/>
  <c r="C1356" i="1"/>
  <c r="D1355" i="1"/>
  <c r="C1355" i="1"/>
  <c r="D1354" i="1"/>
  <c r="C1354" i="1"/>
  <c r="H1354" i="1" s="1"/>
  <c r="G1353" i="1"/>
  <c r="D1353" i="1"/>
  <c r="C1353" i="1"/>
  <c r="D1352" i="1"/>
  <c r="G1352" i="1" s="1"/>
  <c r="C1352" i="1"/>
  <c r="D1351" i="1"/>
  <c r="C1351" i="1"/>
  <c r="D1350" i="1"/>
  <c r="C1350" i="1"/>
  <c r="D1349" i="1"/>
  <c r="G1349" i="1" s="1"/>
  <c r="C1349" i="1"/>
  <c r="G1348" i="1"/>
  <c r="D1348" i="1"/>
  <c r="C1348" i="1"/>
  <c r="H1348" i="1" s="1"/>
  <c r="D1347" i="1"/>
  <c r="C1347" i="1"/>
  <c r="G1346" i="1"/>
  <c r="D1346" i="1"/>
  <c r="C1346" i="1"/>
  <c r="H1346" i="1" s="1"/>
  <c r="G1345" i="1"/>
  <c r="D1345" i="1"/>
  <c r="C1345" i="1"/>
  <c r="D1344" i="1"/>
  <c r="C1344" i="1"/>
  <c r="G1344" i="1" s="1"/>
  <c r="D1343" i="1"/>
  <c r="C1343" i="1"/>
  <c r="G1342" i="1"/>
  <c r="D1342" i="1"/>
  <c r="C1342" i="1"/>
  <c r="H1342" i="1" s="1"/>
  <c r="D1341" i="1"/>
  <c r="G1341" i="1" s="1"/>
  <c r="C1341" i="1"/>
  <c r="D1340" i="1"/>
  <c r="C1340" i="1"/>
  <c r="D1339" i="1"/>
  <c r="C1339" i="1"/>
  <c r="D1338" i="1"/>
  <c r="C1338" i="1"/>
  <c r="H1338" i="1" s="1"/>
  <c r="G1337" i="1"/>
  <c r="D1337" i="1"/>
  <c r="C1337" i="1"/>
  <c r="D1336" i="1"/>
  <c r="G1336" i="1" s="1"/>
  <c r="C1336" i="1"/>
  <c r="D1335" i="1"/>
  <c r="C1335" i="1"/>
  <c r="D1334" i="1"/>
  <c r="C1334" i="1"/>
  <c r="D1333" i="1"/>
  <c r="G1333" i="1" s="1"/>
  <c r="C1333" i="1"/>
  <c r="G1332" i="1"/>
  <c r="D1332" i="1"/>
  <c r="C1332" i="1"/>
  <c r="H1332" i="1" s="1"/>
  <c r="D1331" i="1"/>
  <c r="C1331" i="1"/>
  <c r="G1330" i="1"/>
  <c r="D1330" i="1"/>
  <c r="C1330" i="1"/>
  <c r="H1330" i="1" s="1"/>
  <c r="G1329" i="1"/>
  <c r="D1329" i="1"/>
  <c r="C1329" i="1"/>
  <c r="D1328" i="1"/>
  <c r="C1328" i="1"/>
  <c r="D1327" i="1"/>
  <c r="C1327" i="1"/>
  <c r="G1326" i="1"/>
  <c r="D1326" i="1"/>
  <c r="C1326" i="1"/>
  <c r="H1326" i="1" s="1"/>
  <c r="D1325" i="1"/>
  <c r="G1325" i="1" s="1"/>
  <c r="C1325" i="1"/>
  <c r="D1324" i="1"/>
  <c r="C1324" i="1"/>
  <c r="D1323" i="1"/>
  <c r="C1323" i="1"/>
  <c r="D1322" i="1"/>
  <c r="C1322" i="1"/>
  <c r="H1322" i="1" s="1"/>
  <c r="G1321" i="1"/>
  <c r="D1321" i="1"/>
  <c r="C1321" i="1"/>
  <c r="D1320" i="1"/>
  <c r="G1320" i="1" s="1"/>
  <c r="C1320" i="1"/>
  <c r="G1319" i="1"/>
  <c r="D1319" i="1"/>
  <c r="C1319" i="1"/>
  <c r="H1319" i="1" s="1"/>
  <c r="D1318" i="1"/>
  <c r="C1318" i="1"/>
  <c r="G1318" i="1" s="1"/>
  <c r="D1317" i="1"/>
  <c r="C1317" i="1"/>
  <c r="D1316" i="1"/>
  <c r="G1316" i="1" s="1"/>
  <c r="C1316" i="1"/>
  <c r="G1315" i="1"/>
  <c r="D1315" i="1"/>
  <c r="C1315" i="1"/>
  <c r="H1315" i="1" s="1"/>
  <c r="D1314" i="1"/>
  <c r="C1314" i="1"/>
  <c r="D1313" i="1"/>
  <c r="C1313" i="1"/>
  <c r="D1312" i="1"/>
  <c r="G1312" i="1" s="1"/>
  <c r="C1312" i="1"/>
  <c r="G1311" i="1"/>
  <c r="D1311" i="1"/>
  <c r="C1311" i="1"/>
  <c r="H1311" i="1" s="1"/>
  <c r="D1310" i="1"/>
  <c r="C1310" i="1"/>
  <c r="G1310" i="1" s="1"/>
  <c r="D1309" i="1"/>
  <c r="C1309" i="1"/>
  <c r="D1308" i="1"/>
  <c r="G1308" i="1" s="1"/>
  <c r="C1308" i="1"/>
  <c r="G1307" i="1"/>
  <c r="D1307" i="1"/>
  <c r="C1307" i="1"/>
  <c r="H1307" i="1" s="1"/>
  <c r="D1306" i="1"/>
  <c r="C1306" i="1"/>
  <c r="D1305" i="1"/>
  <c r="C1305" i="1"/>
  <c r="D1304" i="1"/>
  <c r="G1304" i="1" s="1"/>
  <c r="C1304" i="1"/>
  <c r="G1303" i="1"/>
  <c r="D1303" i="1"/>
  <c r="C1303" i="1"/>
  <c r="H1303" i="1" s="1"/>
  <c r="D1302" i="1"/>
  <c r="C1302" i="1"/>
  <c r="G1302" i="1" s="1"/>
  <c r="D1301" i="1"/>
  <c r="C1301" i="1"/>
  <c r="D1300" i="1"/>
  <c r="G1299" i="1"/>
  <c r="D1299" i="1"/>
  <c r="C1299" i="1"/>
  <c r="H1299" i="1" s="1"/>
  <c r="D1298" i="1"/>
  <c r="C1298" i="1"/>
  <c r="G1298" i="1" s="1"/>
  <c r="D1297" i="1"/>
  <c r="C1297" i="1"/>
  <c r="D1296" i="1"/>
  <c r="G1296" i="1" s="1"/>
  <c r="C1296" i="1"/>
  <c r="G1295" i="1"/>
  <c r="D1295" i="1"/>
  <c r="C1295" i="1"/>
  <c r="H1295" i="1" s="1"/>
  <c r="D1294" i="1"/>
  <c r="C1294" i="1"/>
  <c r="D1293" i="1"/>
  <c r="C1293" i="1"/>
  <c r="D1292" i="1"/>
  <c r="G1292" i="1" s="1"/>
  <c r="C1292" i="1"/>
  <c r="G1291" i="1"/>
  <c r="D1291" i="1"/>
  <c r="C1291" i="1"/>
  <c r="H1291" i="1" s="1"/>
  <c r="D1290" i="1"/>
  <c r="C1290" i="1"/>
  <c r="G1290" i="1" s="1"/>
  <c r="D1289" i="1"/>
  <c r="C1289" i="1"/>
  <c r="D1288" i="1"/>
  <c r="G1288" i="1" s="1"/>
  <c r="C1288" i="1"/>
  <c r="G1287" i="1"/>
  <c r="D1287" i="1"/>
  <c r="C1287" i="1"/>
  <c r="H1287" i="1" s="1"/>
  <c r="D1286" i="1"/>
  <c r="C1286" i="1"/>
  <c r="D1285" i="1"/>
  <c r="C1285" i="1"/>
  <c r="D1284" i="1"/>
  <c r="G1284" i="1" s="1"/>
  <c r="C1284" i="1"/>
  <c r="G1283" i="1"/>
  <c r="D1283" i="1"/>
  <c r="C1283" i="1"/>
  <c r="H1283" i="1" s="1"/>
  <c r="D1282" i="1"/>
  <c r="C1282" i="1"/>
  <c r="G1282" i="1" s="1"/>
  <c r="D1281" i="1"/>
  <c r="C1281" i="1"/>
  <c r="D1280" i="1"/>
  <c r="G1280" i="1" s="1"/>
  <c r="C1280" i="1"/>
  <c r="G1279" i="1"/>
  <c r="D1279" i="1"/>
  <c r="C1279" i="1"/>
  <c r="H1279" i="1" s="1"/>
  <c r="D1278" i="1"/>
  <c r="C1278" i="1"/>
  <c r="D1277" i="1"/>
  <c r="C1277" i="1"/>
  <c r="D1276" i="1"/>
  <c r="G1276" i="1" s="1"/>
  <c r="C1276" i="1"/>
  <c r="G1275" i="1"/>
  <c r="D1275" i="1"/>
  <c r="C1275" i="1"/>
  <c r="H1275" i="1" s="1"/>
  <c r="D1274" i="1"/>
  <c r="C1274" i="1"/>
  <c r="G1274" i="1" s="1"/>
  <c r="D1273" i="1"/>
  <c r="C1273" i="1"/>
  <c r="D1272" i="1"/>
  <c r="G1272" i="1" s="1"/>
  <c r="C1272" i="1"/>
  <c r="G1271" i="1"/>
  <c r="D1271" i="1"/>
  <c r="C1271" i="1"/>
  <c r="H1271" i="1" s="1"/>
  <c r="D1270" i="1"/>
  <c r="C1270" i="1"/>
  <c r="D1269" i="1"/>
  <c r="C1269" i="1"/>
  <c r="D1268" i="1"/>
  <c r="G1268" i="1" s="1"/>
  <c r="C1268" i="1"/>
  <c r="G1267" i="1"/>
  <c r="D1267" i="1"/>
  <c r="C1267" i="1"/>
  <c r="H1267" i="1" s="1"/>
  <c r="D1266" i="1"/>
  <c r="C1266" i="1"/>
  <c r="G1266" i="1" s="1"/>
  <c r="D1265" i="1"/>
  <c r="C1265" i="1"/>
  <c r="D1264" i="1"/>
  <c r="G1264" i="1" s="1"/>
  <c r="C1264" i="1"/>
  <c r="G1263" i="1"/>
  <c r="D1263" i="1"/>
  <c r="C1263" i="1"/>
  <c r="H1263" i="1" s="1"/>
  <c r="D1262" i="1"/>
  <c r="C1262" i="1"/>
  <c r="D1261" i="1"/>
  <c r="C1261" i="1"/>
  <c r="D1260" i="1"/>
  <c r="G1260" i="1" s="1"/>
  <c r="C1260" i="1"/>
  <c r="C1259" i="1"/>
  <c r="D1258" i="1"/>
  <c r="C1258" i="1"/>
  <c r="G1258" i="1" s="1"/>
  <c r="D1257" i="1"/>
  <c r="C1257" i="1"/>
  <c r="D1256" i="1"/>
  <c r="G1256" i="1" s="1"/>
  <c r="C1256" i="1"/>
  <c r="D1254" i="1"/>
  <c r="C1254" i="1"/>
  <c r="D1253" i="1"/>
  <c r="C1253" i="1"/>
  <c r="D1252" i="1"/>
  <c r="G1252" i="1" s="1"/>
  <c r="C1252" i="1"/>
  <c r="G1251" i="1"/>
  <c r="D1251" i="1"/>
  <c r="C1251" i="1"/>
  <c r="H1251" i="1" s="1"/>
  <c r="D1250" i="1"/>
  <c r="C1250" i="1"/>
  <c r="G1250" i="1" s="1"/>
  <c r="D1249" i="1"/>
  <c r="C1249" i="1"/>
  <c r="D1248" i="1"/>
  <c r="G1248" i="1" s="1"/>
  <c r="C1248" i="1"/>
  <c r="G1247" i="1"/>
  <c r="D1247" i="1"/>
  <c r="C1247" i="1"/>
  <c r="H1247" i="1" s="1"/>
  <c r="D1246" i="1"/>
  <c r="C1246" i="1"/>
  <c r="D1245" i="1"/>
  <c r="C1245" i="1"/>
  <c r="D1244" i="1"/>
  <c r="G1244" i="1" s="1"/>
  <c r="C1244" i="1"/>
  <c r="G1243" i="1"/>
  <c r="D1243" i="1"/>
  <c r="C1243" i="1"/>
  <c r="H1243" i="1" s="1"/>
  <c r="D1242" i="1"/>
  <c r="C1242" i="1"/>
  <c r="G1242" i="1" s="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C1141"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H1111" i="1" s="1"/>
  <c r="G1110" i="1"/>
  <c r="D1110" i="1"/>
  <c r="C1110" i="1"/>
  <c r="H1110" i="1" s="1"/>
  <c r="G1109" i="1"/>
  <c r="D1109" i="1"/>
  <c r="C1109" i="1"/>
  <c r="H1109" i="1" s="1"/>
  <c r="D1108" i="1"/>
  <c r="C1108" i="1"/>
  <c r="D1107" i="1"/>
  <c r="C1107" i="1"/>
  <c r="H1107" i="1" s="1"/>
  <c r="G1106" i="1"/>
  <c r="D1106" i="1"/>
  <c r="C1106" i="1"/>
  <c r="H1106" i="1" s="1"/>
  <c r="G1105" i="1"/>
  <c r="D1105" i="1"/>
  <c r="C1105" i="1"/>
  <c r="H1105" i="1" s="1"/>
  <c r="D1104" i="1"/>
  <c r="C1104" i="1"/>
  <c r="D1103" i="1"/>
  <c r="C1103" i="1"/>
  <c r="H1103" i="1" s="1"/>
  <c r="G1102" i="1"/>
  <c r="D1102" i="1"/>
  <c r="C1102" i="1"/>
  <c r="H1102" i="1" s="1"/>
  <c r="G1101" i="1"/>
  <c r="D1101" i="1"/>
  <c r="C1101" i="1"/>
  <c r="H1101" i="1" s="1"/>
  <c r="D1100" i="1"/>
  <c r="C1100" i="1"/>
  <c r="D1099" i="1"/>
  <c r="C1099" i="1"/>
  <c r="H1099" i="1" s="1"/>
  <c r="G1098" i="1"/>
  <c r="D1098" i="1"/>
  <c r="C1098" i="1"/>
  <c r="H1098" i="1" s="1"/>
  <c r="G1097" i="1"/>
  <c r="D1097" i="1"/>
  <c r="C1097" i="1"/>
  <c r="H1097" i="1" s="1"/>
  <c r="D1096" i="1"/>
  <c r="C1096" i="1"/>
  <c r="D1095" i="1"/>
  <c r="C1095" i="1"/>
  <c r="H1095" i="1" s="1"/>
  <c r="G1094" i="1"/>
  <c r="D1094" i="1"/>
  <c r="C1094" i="1"/>
  <c r="H1094" i="1" s="1"/>
  <c r="D1093" i="1"/>
  <c r="D1092" i="1"/>
  <c r="C1092" i="1"/>
  <c r="D1091" i="1"/>
  <c r="C1091" i="1"/>
  <c r="H1091" i="1" s="1"/>
  <c r="G1090" i="1"/>
  <c r="D1090" i="1"/>
  <c r="C1090" i="1"/>
  <c r="H1090" i="1" s="1"/>
  <c r="G1089" i="1"/>
  <c r="D1089" i="1"/>
  <c r="C1089" i="1"/>
  <c r="H1089" i="1" s="1"/>
  <c r="D1088" i="1"/>
  <c r="C1088" i="1"/>
  <c r="D1087" i="1"/>
  <c r="C1087" i="1"/>
  <c r="H1087" i="1" s="1"/>
  <c r="G1086" i="1"/>
  <c r="D1086" i="1"/>
  <c r="C1086" i="1"/>
  <c r="H1086" i="1" s="1"/>
  <c r="G1085" i="1"/>
  <c r="D1085" i="1"/>
  <c r="C1085" i="1"/>
  <c r="H1085" i="1" s="1"/>
  <c r="D1084" i="1"/>
  <c r="C1084" i="1"/>
  <c r="D1083" i="1"/>
  <c r="C1083" i="1"/>
  <c r="H1083" i="1" s="1"/>
  <c r="G1082" i="1"/>
  <c r="D1082" i="1"/>
  <c r="C1082" i="1"/>
  <c r="H1082" i="1" s="1"/>
  <c r="G1081" i="1"/>
  <c r="D1081" i="1"/>
  <c r="C1081" i="1"/>
  <c r="H1081" i="1" s="1"/>
  <c r="D1080" i="1"/>
  <c r="C1080" i="1"/>
  <c r="D1079" i="1"/>
  <c r="C1079" i="1"/>
  <c r="H1079" i="1" s="1"/>
  <c r="G1078" i="1"/>
  <c r="D1078" i="1"/>
  <c r="C1078" i="1"/>
  <c r="H1078" i="1" s="1"/>
  <c r="G1077" i="1"/>
  <c r="D1077" i="1"/>
  <c r="C1077" i="1"/>
  <c r="H1077" i="1" s="1"/>
  <c r="D1076" i="1"/>
  <c r="C1076" i="1"/>
  <c r="D1075" i="1"/>
  <c r="D1073" i="1"/>
  <c r="C1073" i="1"/>
  <c r="D1072" i="1"/>
  <c r="C1072" i="1"/>
  <c r="H1072" i="1" s="1"/>
  <c r="G1071" i="1"/>
  <c r="D1071" i="1"/>
  <c r="C1071" i="1"/>
  <c r="H1071" i="1" s="1"/>
  <c r="G1070" i="1"/>
  <c r="D1070" i="1"/>
  <c r="C1070" i="1"/>
  <c r="H1070" i="1" s="1"/>
  <c r="D1069" i="1"/>
  <c r="C1069" i="1"/>
  <c r="D1068" i="1"/>
  <c r="C1068" i="1"/>
  <c r="H1068" i="1" s="1"/>
  <c r="G1067" i="1"/>
  <c r="D1067" i="1"/>
  <c r="C1067" i="1"/>
  <c r="H1067" i="1" s="1"/>
  <c r="G1066" i="1"/>
  <c r="D1066" i="1"/>
  <c r="C1066" i="1"/>
  <c r="H1066" i="1" s="1"/>
  <c r="D1065" i="1"/>
  <c r="C1065" i="1"/>
  <c r="D1064" i="1"/>
  <c r="C1064" i="1"/>
  <c r="H1064" i="1" s="1"/>
  <c r="G1063" i="1"/>
  <c r="D1063" i="1"/>
  <c r="C1063" i="1"/>
  <c r="H1063" i="1" s="1"/>
  <c r="G1062" i="1"/>
  <c r="D1062" i="1"/>
  <c r="C1062" i="1"/>
  <c r="H1062" i="1" s="1"/>
  <c r="D1061" i="1"/>
  <c r="C1061" i="1"/>
  <c r="D1060" i="1"/>
  <c r="C1060" i="1"/>
  <c r="H1060" i="1" s="1"/>
  <c r="G1059" i="1"/>
  <c r="D1059" i="1"/>
  <c r="C1059" i="1"/>
  <c r="H1059" i="1" s="1"/>
  <c r="G1058" i="1"/>
  <c r="D1058" i="1"/>
  <c r="C1058" i="1"/>
  <c r="H1058" i="1" s="1"/>
  <c r="D1057" i="1"/>
  <c r="C1057" i="1"/>
  <c r="D1056" i="1"/>
  <c r="C1056" i="1"/>
  <c r="H1056" i="1" s="1"/>
  <c r="G1055" i="1"/>
  <c r="D1055" i="1"/>
  <c r="C1055" i="1"/>
  <c r="H1055" i="1" s="1"/>
  <c r="G1054" i="1"/>
  <c r="D1054" i="1"/>
  <c r="C1054" i="1"/>
  <c r="H1054" i="1" s="1"/>
  <c r="D1053" i="1"/>
  <c r="C1053" i="1"/>
  <c r="D1052" i="1"/>
  <c r="C1052" i="1"/>
  <c r="H1052" i="1" s="1"/>
  <c r="G1051" i="1"/>
  <c r="D1051" i="1"/>
  <c r="C1051" i="1"/>
  <c r="H1051" i="1" s="1"/>
  <c r="G1050" i="1"/>
  <c r="D1050" i="1"/>
  <c r="C1050" i="1"/>
  <c r="H1050" i="1" s="1"/>
  <c r="D1049" i="1"/>
  <c r="C1049" i="1"/>
  <c r="D1048" i="1"/>
  <c r="C1048" i="1"/>
  <c r="H1048" i="1" s="1"/>
  <c r="G1047" i="1"/>
  <c r="D1047" i="1"/>
  <c r="C1047" i="1"/>
  <c r="H1047" i="1" s="1"/>
  <c r="G1046" i="1"/>
  <c r="D1046" i="1"/>
  <c r="C1046" i="1"/>
  <c r="H1046" i="1" s="1"/>
  <c r="D1045" i="1"/>
  <c r="C1045" i="1"/>
  <c r="D1044" i="1"/>
  <c r="C1044" i="1"/>
  <c r="H1044" i="1" s="1"/>
  <c r="G1043" i="1"/>
  <c r="D1043" i="1"/>
  <c r="C1043" i="1"/>
  <c r="H1043" i="1" s="1"/>
  <c r="G1042" i="1"/>
  <c r="D1042" i="1"/>
  <c r="C1042" i="1"/>
  <c r="H1042" i="1" s="1"/>
  <c r="D1041" i="1"/>
  <c r="C1041" i="1"/>
  <c r="D1040" i="1"/>
  <c r="C1040" i="1"/>
  <c r="H1040" i="1" s="1"/>
  <c r="G1039" i="1"/>
  <c r="D1039" i="1"/>
  <c r="C1039" i="1"/>
  <c r="H1039" i="1" s="1"/>
  <c r="G1038" i="1"/>
  <c r="D1038" i="1"/>
  <c r="C1038" i="1"/>
  <c r="H1038" i="1" s="1"/>
  <c r="D1037" i="1"/>
  <c r="C1037" i="1"/>
  <c r="D1036" i="1"/>
  <c r="C1036" i="1"/>
  <c r="H1036" i="1" s="1"/>
  <c r="G1035" i="1"/>
  <c r="D1035" i="1"/>
  <c r="C1035" i="1"/>
  <c r="H1035" i="1" s="1"/>
  <c r="G1034" i="1"/>
  <c r="D1034" i="1"/>
  <c r="C1034" i="1"/>
  <c r="H1034" i="1" s="1"/>
  <c r="D1033" i="1"/>
  <c r="C1033" i="1"/>
  <c r="D1032" i="1"/>
  <c r="C1032" i="1"/>
  <c r="H1032" i="1" s="1"/>
  <c r="G1031" i="1"/>
  <c r="D1031" i="1"/>
  <c r="C1031" i="1"/>
  <c r="H1031" i="1" s="1"/>
  <c r="G1030" i="1"/>
  <c r="D1030" i="1"/>
  <c r="C1030" i="1"/>
  <c r="H1030" i="1" s="1"/>
  <c r="D1029" i="1"/>
  <c r="C1029" i="1"/>
  <c r="D1028" i="1"/>
  <c r="C1028" i="1"/>
  <c r="H1028" i="1" s="1"/>
  <c r="G1027" i="1"/>
  <c r="D1027" i="1"/>
  <c r="C1027" i="1"/>
  <c r="H1027" i="1" s="1"/>
  <c r="G1026" i="1"/>
  <c r="D1026" i="1"/>
  <c r="C1026" i="1"/>
  <c r="H1026" i="1" s="1"/>
  <c r="D1025" i="1"/>
  <c r="C1025" i="1"/>
  <c r="D1024" i="1"/>
  <c r="C1024" i="1"/>
  <c r="H1024" i="1" s="1"/>
  <c r="G1023" i="1"/>
  <c r="D1023" i="1"/>
  <c r="C1023" i="1"/>
  <c r="H1023" i="1" s="1"/>
  <c r="G1022" i="1"/>
  <c r="D1022" i="1"/>
  <c r="C1022" i="1"/>
  <c r="H1022" i="1" s="1"/>
  <c r="D1021" i="1"/>
  <c r="C1021" i="1"/>
  <c r="D1020" i="1"/>
  <c r="C1020" i="1"/>
  <c r="H1020" i="1" s="1"/>
  <c r="G1019" i="1"/>
  <c r="D1019" i="1"/>
  <c r="C1019" i="1"/>
  <c r="H1019" i="1" s="1"/>
  <c r="G1018" i="1"/>
  <c r="D1018" i="1"/>
  <c r="C1018" i="1"/>
  <c r="H1018" i="1" s="1"/>
  <c r="D1017" i="1"/>
  <c r="C1017" i="1"/>
  <c r="D1016" i="1"/>
  <c r="C1016" i="1"/>
  <c r="H1016" i="1" s="1"/>
  <c r="G1015" i="1"/>
  <c r="D1015" i="1"/>
  <c r="C1015" i="1"/>
  <c r="H1015" i="1" s="1"/>
  <c r="G1014" i="1"/>
  <c r="D1014" i="1"/>
  <c r="C1014" i="1"/>
  <c r="H1014" i="1" s="1"/>
  <c r="D1013" i="1"/>
  <c r="C1013" i="1"/>
  <c r="D1010" i="1"/>
  <c r="C1010" i="1"/>
  <c r="H1010" i="1" s="1"/>
  <c r="G1009" i="1"/>
  <c r="D1009" i="1"/>
  <c r="C1009" i="1"/>
  <c r="H1009" i="1" s="1"/>
  <c r="G1008" i="1"/>
  <c r="D1008" i="1"/>
  <c r="C1008" i="1"/>
  <c r="H1008" i="1" s="1"/>
  <c r="D1007" i="1"/>
  <c r="C1007" i="1"/>
  <c r="D1006" i="1"/>
  <c r="C1006" i="1"/>
  <c r="H1006" i="1" s="1"/>
  <c r="G1005" i="1"/>
  <c r="D1005" i="1"/>
  <c r="C1005" i="1"/>
  <c r="H1005" i="1" s="1"/>
  <c r="G1004" i="1"/>
  <c r="D1004" i="1"/>
  <c r="C1004" i="1"/>
  <c r="H1004" i="1" s="1"/>
  <c r="D1003" i="1"/>
  <c r="C1003" i="1"/>
  <c r="D1002" i="1"/>
  <c r="C1002" i="1"/>
  <c r="H1002" i="1" s="1"/>
  <c r="G1001" i="1"/>
  <c r="D1001" i="1"/>
  <c r="C1001" i="1"/>
  <c r="H1001" i="1" s="1"/>
  <c r="G1000" i="1"/>
  <c r="D1000" i="1"/>
  <c r="C1000" i="1"/>
  <c r="H1000" i="1" s="1"/>
  <c r="D999" i="1"/>
  <c r="C999" i="1"/>
  <c r="D998" i="1"/>
  <c r="C998" i="1"/>
  <c r="H998" i="1" s="1"/>
  <c r="G997" i="1"/>
  <c r="D997" i="1"/>
  <c r="C997" i="1"/>
  <c r="H997" i="1" s="1"/>
  <c r="G996" i="1"/>
  <c r="D996" i="1"/>
  <c r="C996" i="1"/>
  <c r="H996" i="1" s="1"/>
  <c r="D995" i="1"/>
  <c r="C995" i="1"/>
  <c r="D994" i="1"/>
  <c r="C994" i="1"/>
  <c r="H994" i="1" s="1"/>
  <c r="G993" i="1"/>
  <c r="D993" i="1"/>
  <c r="C993" i="1"/>
  <c r="H993" i="1" s="1"/>
  <c r="G992" i="1"/>
  <c r="D992" i="1"/>
  <c r="C992" i="1"/>
  <c r="H992" i="1" s="1"/>
  <c r="D991" i="1"/>
  <c r="C991" i="1"/>
  <c r="D990" i="1"/>
  <c r="C990" i="1"/>
  <c r="H990" i="1" s="1"/>
  <c r="G989" i="1"/>
  <c r="D989" i="1"/>
  <c r="C989" i="1"/>
  <c r="H989" i="1" s="1"/>
  <c r="G988" i="1"/>
  <c r="D988" i="1"/>
  <c r="C988" i="1"/>
  <c r="H988" i="1" s="1"/>
  <c r="D987" i="1"/>
  <c r="C987" i="1"/>
  <c r="D986" i="1"/>
  <c r="C986" i="1"/>
  <c r="H986" i="1" s="1"/>
  <c r="G985" i="1"/>
  <c r="D985" i="1"/>
  <c r="C985" i="1"/>
  <c r="H985" i="1" s="1"/>
  <c r="G984" i="1"/>
  <c r="D984" i="1"/>
  <c r="C984" i="1"/>
  <c r="H984" i="1" s="1"/>
  <c r="D983" i="1"/>
  <c r="C983" i="1"/>
  <c r="D982" i="1"/>
  <c r="C982" i="1"/>
  <c r="H982" i="1" s="1"/>
  <c r="G981" i="1"/>
  <c r="D981" i="1"/>
  <c r="C981" i="1"/>
  <c r="H981" i="1" s="1"/>
  <c r="G980" i="1"/>
  <c r="D980" i="1"/>
  <c r="C980" i="1"/>
  <c r="H980" i="1" s="1"/>
  <c r="D979" i="1"/>
  <c r="C979" i="1"/>
  <c r="D978" i="1"/>
  <c r="C978" i="1"/>
  <c r="H978" i="1" s="1"/>
  <c r="G977" i="1"/>
  <c r="D977" i="1"/>
  <c r="C977" i="1"/>
  <c r="H977" i="1" s="1"/>
  <c r="G976" i="1"/>
  <c r="D976" i="1"/>
  <c r="C976" i="1"/>
  <c r="H976" i="1" s="1"/>
  <c r="D975" i="1"/>
  <c r="C975" i="1"/>
  <c r="D974" i="1"/>
  <c r="C974" i="1"/>
  <c r="H974" i="1" s="1"/>
  <c r="G973" i="1"/>
  <c r="D973" i="1"/>
  <c r="C973" i="1"/>
  <c r="H973" i="1" s="1"/>
  <c r="G972" i="1"/>
  <c r="D972" i="1"/>
  <c r="C972" i="1"/>
  <c r="H972" i="1" s="1"/>
  <c r="D971" i="1"/>
  <c r="C971" i="1"/>
  <c r="D970" i="1"/>
  <c r="C970" i="1"/>
  <c r="H970" i="1" s="1"/>
  <c r="G969" i="1"/>
  <c r="D969" i="1"/>
  <c r="C969" i="1"/>
  <c r="H969" i="1" s="1"/>
  <c r="G968" i="1"/>
  <c r="D968" i="1"/>
  <c r="C968" i="1"/>
  <c r="H968" i="1" s="1"/>
  <c r="D967" i="1"/>
  <c r="C967" i="1"/>
  <c r="D966" i="1"/>
  <c r="C966" i="1"/>
  <c r="H966" i="1" s="1"/>
  <c r="G965" i="1"/>
  <c r="D965" i="1"/>
  <c r="C965" i="1"/>
  <c r="H965" i="1" s="1"/>
  <c r="G964" i="1"/>
  <c r="D964" i="1"/>
  <c r="C964" i="1"/>
  <c r="H964" i="1" s="1"/>
  <c r="D963" i="1"/>
  <c r="C963" i="1"/>
  <c r="D962" i="1"/>
  <c r="C962" i="1"/>
  <c r="H962" i="1" s="1"/>
  <c r="G961" i="1"/>
  <c r="D961" i="1"/>
  <c r="C961" i="1"/>
  <c r="H961" i="1" s="1"/>
  <c r="G960" i="1"/>
  <c r="D960" i="1"/>
  <c r="C960" i="1"/>
  <c r="H960" i="1" s="1"/>
  <c r="D959" i="1"/>
  <c r="C959" i="1"/>
  <c r="D958" i="1"/>
  <c r="C958" i="1"/>
  <c r="H958" i="1" s="1"/>
  <c r="G957" i="1"/>
  <c r="D957" i="1"/>
  <c r="C957" i="1"/>
  <c r="H957" i="1" s="1"/>
  <c r="G956" i="1"/>
  <c r="D956" i="1"/>
  <c r="C956" i="1"/>
  <c r="H956" i="1" s="1"/>
  <c r="D955" i="1"/>
  <c r="C955" i="1"/>
  <c r="D954" i="1"/>
  <c r="C954" i="1"/>
  <c r="H954" i="1" s="1"/>
  <c r="G953" i="1"/>
  <c r="D953" i="1"/>
  <c r="C953" i="1"/>
  <c r="H953" i="1" s="1"/>
  <c r="G952" i="1"/>
  <c r="D952" i="1"/>
  <c r="C952" i="1"/>
  <c r="H952" i="1" s="1"/>
  <c r="D951" i="1"/>
  <c r="C951" i="1"/>
  <c r="D950" i="1"/>
  <c r="C950" i="1"/>
  <c r="H950" i="1" s="1"/>
  <c r="G949" i="1"/>
  <c r="D949" i="1"/>
  <c r="C949" i="1"/>
  <c r="H949" i="1" s="1"/>
  <c r="G948" i="1"/>
  <c r="D948" i="1"/>
  <c r="C948" i="1"/>
  <c r="H948" i="1" s="1"/>
  <c r="D947" i="1"/>
  <c r="C947" i="1"/>
  <c r="D946" i="1"/>
  <c r="C946" i="1"/>
  <c r="H946" i="1" s="1"/>
  <c r="G945" i="1"/>
  <c r="D945" i="1"/>
  <c r="C945" i="1"/>
  <c r="H945" i="1" s="1"/>
  <c r="G944" i="1"/>
  <c r="D944" i="1"/>
  <c r="C944" i="1"/>
  <c r="H944" i="1" s="1"/>
  <c r="D943" i="1"/>
  <c r="C943" i="1"/>
  <c r="D942" i="1"/>
  <c r="C942" i="1"/>
  <c r="H942" i="1" s="1"/>
  <c r="G941" i="1"/>
  <c r="D941" i="1"/>
  <c r="C941" i="1"/>
  <c r="H941" i="1" s="1"/>
  <c r="G940" i="1"/>
  <c r="D940" i="1"/>
  <c r="C940" i="1"/>
  <c r="H940" i="1" s="1"/>
  <c r="D939" i="1"/>
  <c r="C939" i="1"/>
  <c r="D938" i="1"/>
  <c r="C938" i="1"/>
  <c r="H938" i="1" s="1"/>
  <c r="G937" i="1"/>
  <c r="D937" i="1"/>
  <c r="C937" i="1"/>
  <c r="H937" i="1" s="1"/>
  <c r="G936" i="1"/>
  <c r="D936" i="1"/>
  <c r="C936" i="1"/>
  <c r="H936" i="1" s="1"/>
  <c r="D935" i="1"/>
  <c r="C935" i="1"/>
  <c r="D934" i="1"/>
  <c r="C934" i="1"/>
  <c r="H934" i="1" s="1"/>
  <c r="G933" i="1"/>
  <c r="D933" i="1"/>
  <c r="C933" i="1"/>
  <c r="H933" i="1" s="1"/>
  <c r="G932" i="1"/>
  <c r="D932" i="1"/>
  <c r="C932" i="1"/>
  <c r="H932" i="1" s="1"/>
  <c r="D931" i="1"/>
  <c r="C931" i="1"/>
  <c r="D930" i="1"/>
  <c r="C930" i="1"/>
  <c r="H930" i="1" s="1"/>
  <c r="G929" i="1"/>
  <c r="D929" i="1"/>
  <c r="C929" i="1"/>
  <c r="H929" i="1" s="1"/>
  <c r="G928" i="1"/>
  <c r="D928" i="1"/>
  <c r="C928" i="1"/>
  <c r="H928" i="1" s="1"/>
  <c r="D927" i="1"/>
  <c r="C927" i="1"/>
  <c r="D926" i="1"/>
  <c r="C926" i="1"/>
  <c r="H926" i="1" s="1"/>
  <c r="G925" i="1"/>
  <c r="D925" i="1"/>
  <c r="C925" i="1"/>
  <c r="H925" i="1" s="1"/>
  <c r="G924" i="1"/>
  <c r="D924" i="1"/>
  <c r="C924" i="1"/>
  <c r="H924" i="1" s="1"/>
  <c r="D923" i="1"/>
  <c r="C923" i="1"/>
  <c r="D922" i="1"/>
  <c r="C922" i="1"/>
  <c r="H922" i="1" s="1"/>
  <c r="G921" i="1"/>
  <c r="D921" i="1"/>
  <c r="C921" i="1"/>
  <c r="H921" i="1" s="1"/>
  <c r="G920" i="1"/>
  <c r="D920" i="1"/>
  <c r="C920" i="1"/>
  <c r="H920" i="1" s="1"/>
  <c r="D919" i="1"/>
  <c r="C919" i="1"/>
  <c r="D918" i="1"/>
  <c r="C918" i="1"/>
  <c r="H918" i="1" s="1"/>
  <c r="G917" i="1"/>
  <c r="D917" i="1"/>
  <c r="C917" i="1"/>
  <c r="H917" i="1" s="1"/>
  <c r="G916" i="1"/>
  <c r="D916" i="1"/>
  <c r="C916" i="1"/>
  <c r="H916" i="1" s="1"/>
  <c r="D915" i="1"/>
  <c r="C915" i="1"/>
  <c r="D914" i="1"/>
  <c r="C914" i="1"/>
  <c r="H914" i="1" s="1"/>
  <c r="G913" i="1"/>
  <c r="D913" i="1"/>
  <c r="C913" i="1"/>
  <c r="H913" i="1" s="1"/>
  <c r="G912" i="1"/>
  <c r="D912" i="1"/>
  <c r="C912" i="1"/>
  <c r="H912" i="1" s="1"/>
  <c r="D911" i="1"/>
  <c r="C911" i="1"/>
  <c r="D910" i="1"/>
  <c r="C910" i="1"/>
  <c r="H910" i="1" s="1"/>
  <c r="G909" i="1"/>
  <c r="D909" i="1"/>
  <c r="C909" i="1"/>
  <c r="H909" i="1" s="1"/>
  <c r="G908" i="1"/>
  <c r="D908" i="1"/>
  <c r="C908" i="1"/>
  <c r="H908" i="1" s="1"/>
  <c r="D907" i="1"/>
  <c r="C907" i="1"/>
  <c r="D906" i="1"/>
  <c r="C906" i="1"/>
  <c r="H906" i="1" s="1"/>
  <c r="G905" i="1"/>
  <c r="D905" i="1"/>
  <c r="C905" i="1"/>
  <c r="H905" i="1" s="1"/>
  <c r="G904" i="1"/>
  <c r="D904" i="1"/>
  <c r="C904" i="1"/>
  <c r="H904" i="1" s="1"/>
  <c r="D903" i="1"/>
  <c r="C903" i="1"/>
  <c r="D902" i="1"/>
  <c r="C902" i="1"/>
  <c r="H902" i="1" s="1"/>
  <c r="G901" i="1"/>
  <c r="D901" i="1"/>
  <c r="C901" i="1"/>
  <c r="H901" i="1" s="1"/>
  <c r="G900" i="1"/>
  <c r="D900" i="1"/>
  <c r="C900" i="1"/>
  <c r="H900" i="1" s="1"/>
  <c r="D899" i="1"/>
  <c r="C899" i="1"/>
  <c r="D898" i="1"/>
  <c r="C898" i="1"/>
  <c r="H898" i="1" s="1"/>
  <c r="G897" i="1"/>
  <c r="D897" i="1"/>
  <c r="C897" i="1"/>
  <c r="H897" i="1" s="1"/>
  <c r="G896" i="1"/>
  <c r="D896" i="1"/>
  <c r="C896" i="1"/>
  <c r="H896" i="1" s="1"/>
  <c r="D895" i="1"/>
  <c r="C895" i="1"/>
  <c r="D894" i="1"/>
  <c r="C894" i="1"/>
  <c r="H894" i="1" s="1"/>
  <c r="G893" i="1"/>
  <c r="D893" i="1"/>
  <c r="C893" i="1"/>
  <c r="H893" i="1" s="1"/>
  <c r="G892" i="1"/>
  <c r="D892" i="1"/>
  <c r="C892" i="1"/>
  <c r="H892" i="1" s="1"/>
  <c r="D891" i="1"/>
  <c r="C891" i="1"/>
  <c r="D890" i="1"/>
  <c r="C890" i="1"/>
  <c r="H890" i="1" s="1"/>
  <c r="G889" i="1"/>
  <c r="D889" i="1"/>
  <c r="C889" i="1"/>
  <c r="H889" i="1" s="1"/>
  <c r="G888" i="1"/>
  <c r="D888" i="1"/>
  <c r="C888" i="1"/>
  <c r="H888" i="1" s="1"/>
  <c r="D887" i="1"/>
  <c r="C887" i="1"/>
  <c r="D886" i="1"/>
  <c r="C886" i="1"/>
  <c r="H886" i="1" s="1"/>
  <c r="G885" i="1"/>
  <c r="D885" i="1"/>
  <c r="C885" i="1"/>
  <c r="H885" i="1" s="1"/>
  <c r="G884" i="1"/>
  <c r="D884" i="1"/>
  <c r="C884" i="1"/>
  <c r="H884" i="1" s="1"/>
  <c r="D883" i="1"/>
  <c r="C883" i="1"/>
  <c r="D882" i="1"/>
  <c r="C882" i="1"/>
  <c r="H882" i="1" s="1"/>
  <c r="G881" i="1"/>
  <c r="D881" i="1"/>
  <c r="C881" i="1"/>
  <c r="H881" i="1" s="1"/>
  <c r="G880" i="1"/>
  <c r="D880" i="1"/>
  <c r="C880" i="1"/>
  <c r="H880" i="1" s="1"/>
  <c r="D879" i="1"/>
  <c r="C879" i="1"/>
  <c r="D878" i="1"/>
  <c r="C878" i="1"/>
  <c r="H878" i="1" s="1"/>
  <c r="G877" i="1"/>
  <c r="D877" i="1"/>
  <c r="C877" i="1"/>
  <c r="H877" i="1" s="1"/>
  <c r="G876" i="1"/>
  <c r="D876" i="1"/>
  <c r="C876" i="1"/>
  <c r="H876" i="1" s="1"/>
  <c r="D875" i="1"/>
  <c r="C875" i="1"/>
  <c r="D874" i="1"/>
  <c r="C874" i="1"/>
  <c r="H874" i="1" s="1"/>
  <c r="G873" i="1"/>
  <c r="D873" i="1"/>
  <c r="C873" i="1"/>
  <c r="H873" i="1" s="1"/>
  <c r="G872" i="1"/>
  <c r="D872" i="1"/>
  <c r="C872" i="1"/>
  <c r="H872" i="1" s="1"/>
  <c r="D871" i="1"/>
  <c r="C871" i="1"/>
  <c r="D870" i="1"/>
  <c r="C870" i="1"/>
  <c r="H870" i="1" s="1"/>
  <c r="G869" i="1"/>
  <c r="D869" i="1"/>
  <c r="C869" i="1"/>
  <c r="H869" i="1" s="1"/>
  <c r="G868" i="1"/>
  <c r="D868" i="1"/>
  <c r="C868" i="1"/>
  <c r="H868" i="1" s="1"/>
  <c r="D867" i="1"/>
  <c r="C867" i="1"/>
  <c r="D866" i="1"/>
  <c r="C866" i="1"/>
  <c r="H866" i="1" s="1"/>
  <c r="G865" i="1"/>
  <c r="D865" i="1"/>
  <c r="C865" i="1"/>
  <c r="H865" i="1" s="1"/>
  <c r="G864" i="1"/>
  <c r="D864" i="1"/>
  <c r="C864" i="1"/>
  <c r="H864" i="1" s="1"/>
  <c r="D863" i="1"/>
  <c r="C863" i="1"/>
  <c r="D862" i="1"/>
  <c r="C862" i="1"/>
  <c r="H862" i="1" s="1"/>
  <c r="G861" i="1"/>
  <c r="D861" i="1"/>
  <c r="C861" i="1"/>
  <c r="H861" i="1" s="1"/>
  <c r="G860" i="1"/>
  <c r="D860" i="1"/>
  <c r="C860" i="1"/>
  <c r="H860" i="1" s="1"/>
  <c r="D859" i="1"/>
  <c r="C859" i="1"/>
  <c r="D858" i="1"/>
  <c r="C858" i="1"/>
  <c r="H858" i="1" s="1"/>
  <c r="G857" i="1"/>
  <c r="D857" i="1"/>
  <c r="C857" i="1"/>
  <c r="H857" i="1" s="1"/>
  <c r="G856" i="1"/>
  <c r="D856" i="1"/>
  <c r="C856" i="1"/>
  <c r="H856" i="1" s="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H642" i="1"/>
  <c r="D642" i="1"/>
  <c r="G642" i="1" s="1"/>
  <c r="C642" i="1"/>
  <c r="H641" i="1"/>
  <c r="D641" i="1"/>
  <c r="G641" i="1" s="1"/>
  <c r="C641" i="1"/>
  <c r="D636" i="1"/>
  <c r="C636" i="1"/>
  <c r="D635" i="1"/>
  <c r="G635" i="1" s="1"/>
  <c r="C635" i="1"/>
  <c r="H632" i="1"/>
  <c r="D632" i="1"/>
  <c r="G632" i="1" s="1"/>
  <c r="C632" i="1"/>
  <c r="H631" i="1"/>
  <c r="D631" i="1"/>
  <c r="G631" i="1" s="1"/>
  <c r="C631" i="1"/>
  <c r="D630" i="1"/>
  <c r="C630" i="1"/>
  <c r="D629" i="1"/>
  <c r="G629" i="1" s="1"/>
  <c r="C629" i="1"/>
  <c r="H628" i="1"/>
  <c r="D628" i="1"/>
  <c r="G628" i="1" s="1"/>
  <c r="C628" i="1"/>
  <c r="D627" i="1"/>
  <c r="G627" i="1" s="1"/>
  <c r="C627" i="1"/>
  <c r="D626" i="1"/>
  <c r="C626" i="1"/>
  <c r="D625" i="1"/>
  <c r="G625" i="1" s="1"/>
  <c r="C625" i="1"/>
  <c r="H624" i="1"/>
  <c r="D624" i="1"/>
  <c r="G624" i="1" s="1"/>
  <c r="C624" i="1"/>
  <c r="D623" i="1"/>
  <c r="D622" i="1"/>
  <c r="G622" i="1" s="1"/>
  <c r="C622" i="1"/>
  <c r="H621" i="1"/>
  <c r="D621" i="1"/>
  <c r="G621" i="1" s="1"/>
  <c r="C621" i="1"/>
  <c r="H620" i="1"/>
  <c r="D620" i="1"/>
  <c r="G620" i="1" s="1"/>
  <c r="C620" i="1"/>
  <c r="D619" i="1"/>
  <c r="C619" i="1"/>
  <c r="D618" i="1"/>
  <c r="G618" i="1" s="1"/>
  <c r="C618" i="1"/>
  <c r="H617" i="1"/>
  <c r="D617" i="1"/>
  <c r="G617" i="1" s="1"/>
  <c r="C617" i="1"/>
  <c r="D616" i="1"/>
  <c r="G616" i="1" s="1"/>
  <c r="C616" i="1"/>
  <c r="D615" i="1"/>
  <c r="C615" i="1"/>
  <c r="D614" i="1"/>
  <c r="G614" i="1" s="1"/>
  <c r="C614" i="1"/>
  <c r="H613" i="1"/>
  <c r="D613" i="1"/>
  <c r="G613" i="1" s="1"/>
  <c r="C613" i="1"/>
  <c r="H612" i="1"/>
  <c r="D612" i="1"/>
  <c r="G612" i="1" s="1"/>
  <c r="C612" i="1"/>
  <c r="D611" i="1"/>
  <c r="C611" i="1"/>
  <c r="D610" i="1"/>
  <c r="G610" i="1" s="1"/>
  <c r="C610" i="1"/>
  <c r="H609" i="1"/>
  <c r="D609" i="1"/>
  <c r="G609" i="1" s="1"/>
  <c r="C609" i="1"/>
  <c r="D608" i="1"/>
  <c r="G608" i="1" s="1"/>
  <c r="C608" i="1"/>
  <c r="D607" i="1"/>
  <c r="C607" i="1"/>
  <c r="D606" i="1"/>
  <c r="G606" i="1" s="1"/>
  <c r="C606" i="1"/>
  <c r="H605" i="1"/>
  <c r="D605" i="1"/>
  <c r="G605" i="1" s="1"/>
  <c r="C605" i="1"/>
  <c r="H604" i="1"/>
  <c r="D604" i="1"/>
  <c r="G604" i="1" s="1"/>
  <c r="C604" i="1"/>
  <c r="D603" i="1"/>
  <c r="C603" i="1"/>
  <c r="D602" i="1"/>
  <c r="G602" i="1" s="1"/>
  <c r="C602" i="1"/>
  <c r="H601" i="1"/>
  <c r="D601" i="1"/>
  <c r="G601" i="1" s="1"/>
  <c r="C601" i="1"/>
  <c r="D600" i="1"/>
  <c r="G600" i="1" s="1"/>
  <c r="C600" i="1"/>
  <c r="D599" i="1"/>
  <c r="C599" i="1"/>
  <c r="D598" i="1"/>
  <c r="G598" i="1" s="1"/>
  <c r="C598" i="1"/>
  <c r="H597" i="1"/>
  <c r="D597" i="1"/>
  <c r="G597" i="1" s="1"/>
  <c r="C597" i="1"/>
  <c r="H596" i="1"/>
  <c r="D596" i="1"/>
  <c r="G596" i="1" s="1"/>
  <c r="C596" i="1"/>
  <c r="D595" i="1"/>
  <c r="C595" i="1"/>
  <c r="D594" i="1"/>
  <c r="G594" i="1" s="1"/>
  <c r="C594" i="1"/>
  <c r="H593" i="1"/>
  <c r="D593" i="1"/>
  <c r="G593" i="1" s="1"/>
  <c r="C593" i="1"/>
  <c r="D592" i="1"/>
  <c r="G592" i="1" s="1"/>
  <c r="C592" i="1"/>
  <c r="C591" i="1"/>
  <c r="D590" i="1"/>
  <c r="G590" i="1" s="1"/>
  <c r="C590" i="1"/>
  <c r="H589" i="1"/>
  <c r="D589" i="1"/>
  <c r="G589" i="1" s="1"/>
  <c r="C589" i="1"/>
  <c r="H588" i="1"/>
  <c r="D588" i="1"/>
  <c r="G588" i="1" s="1"/>
  <c r="C588" i="1"/>
  <c r="D587" i="1"/>
  <c r="C587" i="1"/>
  <c r="D586" i="1"/>
  <c r="G586" i="1" s="1"/>
  <c r="C586" i="1"/>
  <c r="H585" i="1"/>
  <c r="D585" i="1"/>
  <c r="G585" i="1" s="1"/>
  <c r="C585" i="1"/>
  <c r="D584" i="1"/>
  <c r="G584" i="1" s="1"/>
  <c r="C584" i="1"/>
  <c r="D583" i="1"/>
  <c r="C583" i="1"/>
  <c r="D582" i="1"/>
  <c r="G582" i="1" s="1"/>
  <c r="C582" i="1"/>
  <c r="H581" i="1"/>
  <c r="D581" i="1"/>
  <c r="G581" i="1" s="1"/>
  <c r="C581" i="1"/>
  <c r="H580" i="1"/>
  <c r="D580" i="1"/>
  <c r="G580" i="1" s="1"/>
  <c r="C580" i="1"/>
  <c r="C579" i="1"/>
  <c r="C578" i="1"/>
  <c r="H577" i="1"/>
  <c r="D577" i="1"/>
  <c r="G577" i="1" s="1"/>
  <c r="C577" i="1"/>
  <c r="H576" i="1"/>
  <c r="D576" i="1"/>
  <c r="G576" i="1" s="1"/>
  <c r="C576" i="1"/>
  <c r="D575" i="1"/>
  <c r="C575" i="1"/>
  <c r="D574" i="1"/>
  <c r="G574" i="1" s="1"/>
  <c r="C574" i="1"/>
  <c r="H573" i="1"/>
  <c r="D573" i="1"/>
  <c r="G573" i="1" s="1"/>
  <c r="C573" i="1"/>
  <c r="D572" i="1"/>
  <c r="G572" i="1" s="1"/>
  <c r="C572" i="1"/>
  <c r="D571" i="1"/>
  <c r="C571" i="1"/>
  <c r="D570" i="1"/>
  <c r="G570" i="1" s="1"/>
  <c r="C570" i="1"/>
  <c r="H569" i="1"/>
  <c r="D569" i="1"/>
  <c r="G569" i="1" s="1"/>
  <c r="C569" i="1"/>
  <c r="H568" i="1"/>
  <c r="D568" i="1"/>
  <c r="G568" i="1" s="1"/>
  <c r="C568" i="1"/>
  <c r="D567" i="1"/>
  <c r="C567" i="1"/>
  <c r="D566" i="1"/>
  <c r="D565" i="1"/>
  <c r="D564" i="1"/>
  <c r="G564" i="1" s="1"/>
  <c r="C564" i="1"/>
  <c r="H563" i="1"/>
  <c r="D563" i="1"/>
  <c r="G563" i="1" s="1"/>
  <c r="C563" i="1"/>
  <c r="D562" i="1"/>
  <c r="G562" i="1" s="1"/>
  <c r="C562" i="1"/>
  <c r="D561" i="1"/>
  <c r="C561" i="1"/>
  <c r="D560" i="1"/>
  <c r="G560" i="1" s="1"/>
  <c r="C560" i="1"/>
  <c r="H559" i="1"/>
  <c r="D559" i="1"/>
  <c r="G559" i="1" s="1"/>
  <c r="C559" i="1"/>
  <c r="H558" i="1"/>
  <c r="D558" i="1"/>
  <c r="G558" i="1" s="1"/>
  <c r="C558" i="1"/>
  <c r="D557" i="1"/>
  <c r="C557" i="1"/>
  <c r="D556" i="1"/>
  <c r="G556" i="1" s="1"/>
  <c r="C556" i="1"/>
  <c r="H555" i="1"/>
  <c r="D555" i="1"/>
  <c r="G555" i="1" s="1"/>
  <c r="C555" i="1"/>
  <c r="D554" i="1"/>
  <c r="G554" i="1" s="1"/>
  <c r="C554" i="1"/>
  <c r="D553" i="1"/>
  <c r="C553" i="1"/>
  <c r="D552" i="1"/>
  <c r="G552" i="1" s="1"/>
  <c r="C552" i="1"/>
  <c r="C551" i="1"/>
  <c r="D550" i="1"/>
  <c r="G550" i="1" s="1"/>
  <c r="C550" i="1"/>
  <c r="D549" i="1"/>
  <c r="C549" i="1"/>
  <c r="D548" i="1"/>
  <c r="G548" i="1" s="1"/>
  <c r="C548" i="1"/>
  <c r="H547" i="1"/>
  <c r="D547" i="1"/>
  <c r="G547" i="1" s="1"/>
  <c r="C547" i="1"/>
  <c r="H546" i="1"/>
  <c r="D546" i="1"/>
  <c r="G546" i="1" s="1"/>
  <c r="C546" i="1"/>
  <c r="D545" i="1"/>
  <c r="C545" i="1"/>
  <c r="D544" i="1"/>
  <c r="G544" i="1" s="1"/>
  <c r="C544" i="1"/>
  <c r="H543" i="1"/>
  <c r="D543" i="1"/>
  <c r="G543" i="1" s="1"/>
  <c r="C543" i="1"/>
  <c r="D542" i="1"/>
  <c r="G542" i="1" s="1"/>
  <c r="C542" i="1"/>
  <c r="D541" i="1"/>
  <c r="C541" i="1"/>
  <c r="D540" i="1"/>
  <c r="G540" i="1" s="1"/>
  <c r="C540" i="1"/>
  <c r="H539" i="1"/>
  <c r="D539" i="1"/>
  <c r="G539" i="1" s="1"/>
  <c r="C539" i="1"/>
  <c r="H538" i="1"/>
  <c r="D538" i="1"/>
  <c r="G538" i="1" s="1"/>
  <c r="C538" i="1"/>
  <c r="D537" i="1"/>
  <c r="C537" i="1"/>
  <c r="D536" i="1"/>
  <c r="G536" i="1" s="1"/>
  <c r="C536" i="1"/>
  <c r="H535" i="1"/>
  <c r="D535" i="1"/>
  <c r="G535" i="1" s="1"/>
  <c r="C535" i="1"/>
  <c r="D534" i="1"/>
  <c r="G534" i="1" s="1"/>
  <c r="C534" i="1"/>
  <c r="D533" i="1"/>
  <c r="C533" i="1"/>
  <c r="D532" i="1"/>
  <c r="G532" i="1" s="1"/>
  <c r="C532" i="1"/>
  <c r="H531" i="1"/>
  <c r="D531" i="1"/>
  <c r="G531" i="1" s="1"/>
  <c r="C531" i="1"/>
  <c r="D528" i="1"/>
  <c r="G528" i="1" s="1"/>
  <c r="C528" i="1"/>
  <c r="D527" i="1"/>
  <c r="C527" i="1"/>
  <c r="D526" i="1"/>
  <c r="H525" i="1"/>
  <c r="D525" i="1"/>
  <c r="G525" i="1" s="1"/>
  <c r="C525" i="1"/>
  <c r="D524" i="1"/>
  <c r="C524" i="1"/>
  <c r="D523" i="1"/>
  <c r="G523" i="1" s="1"/>
  <c r="C523" i="1"/>
  <c r="H522" i="1"/>
  <c r="D522" i="1"/>
  <c r="G522" i="1" s="1"/>
  <c r="C522" i="1"/>
  <c r="D521" i="1"/>
  <c r="G521" i="1" s="1"/>
  <c r="C521" i="1"/>
  <c r="D520" i="1"/>
  <c r="C520" i="1"/>
  <c r="D519" i="1"/>
  <c r="G519" i="1" s="1"/>
  <c r="C519" i="1"/>
  <c r="H518" i="1"/>
  <c r="D518" i="1"/>
  <c r="G518" i="1" s="1"/>
  <c r="C518" i="1"/>
  <c r="H517" i="1"/>
  <c r="D517" i="1"/>
  <c r="G517" i="1" s="1"/>
  <c r="C517" i="1"/>
  <c r="D516" i="1"/>
  <c r="H515" i="1"/>
  <c r="D515" i="1"/>
  <c r="G515" i="1" s="1"/>
  <c r="C515" i="1"/>
  <c r="H514" i="1"/>
  <c r="D514" i="1"/>
  <c r="G514" i="1" s="1"/>
  <c r="C514" i="1"/>
  <c r="D513" i="1"/>
  <c r="C513" i="1"/>
  <c r="D512" i="1"/>
  <c r="G512" i="1" s="1"/>
  <c r="C512" i="1"/>
  <c r="H511" i="1"/>
  <c r="D511" i="1"/>
  <c r="G511" i="1" s="1"/>
  <c r="C511" i="1"/>
  <c r="D510" i="1"/>
  <c r="G510" i="1" s="1"/>
  <c r="C510" i="1"/>
  <c r="D509" i="1"/>
  <c r="C509" i="1"/>
  <c r="D508" i="1"/>
  <c r="G508" i="1" s="1"/>
  <c r="C508" i="1"/>
  <c r="H507" i="1"/>
  <c r="D507" i="1"/>
  <c r="G507" i="1" s="1"/>
  <c r="C507" i="1"/>
  <c r="H506" i="1"/>
  <c r="D506" i="1"/>
  <c r="G506" i="1" s="1"/>
  <c r="C506" i="1"/>
  <c r="D505" i="1"/>
  <c r="C505" i="1"/>
  <c r="D504" i="1"/>
  <c r="G504" i="1" s="1"/>
  <c r="C504" i="1"/>
  <c r="H503" i="1"/>
  <c r="D503" i="1"/>
  <c r="G503" i="1" s="1"/>
  <c r="C503" i="1"/>
  <c r="D502" i="1"/>
  <c r="G502" i="1" s="1"/>
  <c r="C502" i="1"/>
  <c r="D501" i="1"/>
  <c r="C501" i="1"/>
  <c r="D500" i="1"/>
  <c r="G500" i="1" s="1"/>
  <c r="C500" i="1"/>
  <c r="H499" i="1"/>
  <c r="D499" i="1"/>
  <c r="G499" i="1" s="1"/>
  <c r="C499" i="1"/>
  <c r="H498" i="1"/>
  <c r="D498" i="1"/>
  <c r="G498" i="1" s="1"/>
  <c r="C498" i="1"/>
  <c r="D497" i="1"/>
  <c r="C497" i="1"/>
  <c r="D496" i="1"/>
  <c r="G496" i="1" s="1"/>
  <c r="C496" i="1"/>
  <c r="H495" i="1"/>
  <c r="D495" i="1"/>
  <c r="G495" i="1" s="1"/>
  <c r="C495" i="1"/>
  <c r="D494" i="1"/>
  <c r="G494" i="1" s="1"/>
  <c r="C494" i="1"/>
  <c r="D493" i="1"/>
  <c r="C493" i="1"/>
  <c r="D492" i="1"/>
  <c r="G492" i="1" s="1"/>
  <c r="C492" i="1"/>
  <c r="H491" i="1"/>
  <c r="D491" i="1"/>
  <c r="G491" i="1" s="1"/>
  <c r="C491" i="1"/>
  <c r="H490" i="1"/>
  <c r="D490" i="1"/>
  <c r="G490" i="1" s="1"/>
  <c r="C490" i="1"/>
  <c r="D489" i="1"/>
  <c r="C489" i="1"/>
  <c r="D488" i="1"/>
  <c r="G488" i="1" s="1"/>
  <c r="C488" i="1"/>
  <c r="H487" i="1"/>
  <c r="D487" i="1"/>
  <c r="G487" i="1" s="1"/>
  <c r="C487" i="1"/>
  <c r="D486" i="1"/>
  <c r="G486" i="1" s="1"/>
  <c r="C486" i="1"/>
  <c r="D485" i="1"/>
  <c r="H484" i="1"/>
  <c r="D484" i="1"/>
  <c r="G484" i="1" s="1"/>
  <c r="C484" i="1"/>
  <c r="H483" i="1"/>
  <c r="D483" i="1"/>
  <c r="G483" i="1" s="1"/>
  <c r="C483" i="1"/>
  <c r="D482" i="1"/>
  <c r="C482" i="1"/>
  <c r="D481" i="1"/>
  <c r="G481" i="1" s="1"/>
  <c r="C481" i="1"/>
  <c r="H480" i="1"/>
  <c r="D480" i="1"/>
  <c r="G480" i="1" s="1"/>
  <c r="C480" i="1"/>
  <c r="D479" i="1"/>
  <c r="G479" i="1" s="1"/>
  <c r="C479" i="1"/>
  <c r="D478" i="1"/>
  <c r="C478" i="1"/>
  <c r="D477" i="1"/>
  <c r="G477" i="1" s="1"/>
  <c r="C477" i="1"/>
  <c r="H476" i="1"/>
  <c r="D476" i="1"/>
  <c r="G476" i="1" s="1"/>
  <c r="C476" i="1"/>
  <c r="H475" i="1"/>
  <c r="D475" i="1"/>
  <c r="G475" i="1" s="1"/>
  <c r="C475" i="1"/>
  <c r="H474" i="1"/>
  <c r="D474" i="1"/>
  <c r="G474" i="1" s="1"/>
  <c r="C474" i="1"/>
  <c r="H473" i="1"/>
  <c r="D473" i="1"/>
  <c r="G473" i="1" s="1"/>
  <c r="C473" i="1"/>
  <c r="H472" i="1"/>
  <c r="D472" i="1"/>
  <c r="G472" i="1" s="1"/>
  <c r="C472" i="1"/>
  <c r="H471" i="1"/>
  <c r="D471" i="1"/>
  <c r="G471" i="1" s="1"/>
  <c r="C471" i="1"/>
  <c r="H470" i="1"/>
  <c r="D470" i="1"/>
  <c r="G470" i="1" s="1"/>
  <c r="C470" i="1"/>
  <c r="H469" i="1"/>
  <c r="D469" i="1"/>
  <c r="G469" i="1" s="1"/>
  <c r="C469" i="1"/>
  <c r="H468" i="1"/>
  <c r="D468" i="1"/>
  <c r="G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60" i="1"/>
  <c r="D460" i="1"/>
  <c r="G460" i="1" s="1"/>
  <c r="C460"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D411" i="1"/>
  <c r="C411" i="1"/>
  <c r="D410" i="1"/>
  <c r="C410" i="1"/>
  <c r="D409" i="1"/>
  <c r="C409" i="1"/>
  <c r="D408" i="1"/>
  <c r="C408" i="1"/>
  <c r="D407" i="1"/>
  <c r="C407" i="1"/>
  <c r="D406" i="1"/>
  <c r="C406" i="1"/>
  <c r="D405" i="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D356" i="1"/>
  <c r="G356" i="1" s="1"/>
  <c r="C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H302" i="1" s="1"/>
  <c r="C302" i="1"/>
  <c r="D301" i="1"/>
  <c r="H301" i="1" s="1"/>
  <c r="C301" i="1"/>
  <c r="G300"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G267" i="1"/>
  <c r="D267" i="1"/>
  <c r="H267" i="1" s="1"/>
  <c r="C267" i="1"/>
  <c r="D266" i="1"/>
  <c r="H266" i="1" s="1"/>
  <c r="C266" i="1"/>
  <c r="D265" i="1"/>
  <c r="H265" i="1" s="1"/>
  <c r="C265" i="1"/>
  <c r="D264" i="1"/>
  <c r="H264" i="1" s="1"/>
  <c r="C264" i="1"/>
  <c r="G263" i="1"/>
  <c r="D263" i="1"/>
  <c r="H263" i="1" s="1"/>
  <c r="C263" i="1"/>
  <c r="D262" i="1"/>
  <c r="H262" i="1" s="1"/>
  <c r="C262" i="1"/>
  <c r="D261" i="1"/>
  <c r="H261" i="1" s="1"/>
  <c r="C261" i="1"/>
  <c r="D260" i="1"/>
  <c r="H260" i="1" s="1"/>
  <c r="C260" i="1"/>
  <c r="G259" i="1"/>
  <c r="D259" i="1"/>
  <c r="H259" i="1" s="1"/>
  <c r="C259" i="1"/>
  <c r="C258" i="1"/>
  <c r="D257" i="1"/>
  <c r="H257" i="1" s="1"/>
  <c r="C257" i="1"/>
  <c r="D256" i="1"/>
  <c r="H256" i="1" s="1"/>
  <c r="C256" i="1"/>
  <c r="G255" i="1"/>
  <c r="D255" i="1"/>
  <c r="H255" i="1" s="1"/>
  <c r="C255" i="1"/>
  <c r="D254" i="1"/>
  <c r="H254" i="1" s="1"/>
  <c r="C254" i="1"/>
  <c r="D253" i="1"/>
  <c r="H253" i="1" s="1"/>
  <c r="C253" i="1"/>
  <c r="D252" i="1"/>
  <c r="H252" i="1" s="1"/>
  <c r="C252" i="1"/>
  <c r="G251" i="1"/>
  <c r="D251" i="1"/>
  <c r="H251" i="1" s="1"/>
  <c r="C251" i="1"/>
  <c r="D250" i="1"/>
  <c r="H250" i="1" s="1"/>
  <c r="C250" i="1"/>
  <c r="D249" i="1"/>
  <c r="H249" i="1" s="1"/>
  <c r="C249" i="1"/>
  <c r="D248" i="1"/>
  <c r="H248" i="1" s="1"/>
  <c r="C248" i="1"/>
  <c r="G247" i="1"/>
  <c r="D247" i="1"/>
  <c r="H247" i="1" s="1"/>
  <c r="C247" i="1"/>
  <c r="C246" i="1"/>
  <c r="D245" i="1"/>
  <c r="H245" i="1" s="1"/>
  <c r="C245" i="1"/>
  <c r="D244" i="1"/>
  <c r="H244" i="1" s="1"/>
  <c r="C244" i="1"/>
  <c r="G243" i="1"/>
  <c r="D243" i="1"/>
  <c r="H243" i="1" s="1"/>
  <c r="C243" i="1"/>
  <c r="D242" i="1"/>
  <c r="H242" i="1" s="1"/>
  <c r="C242" i="1"/>
  <c r="D241" i="1"/>
  <c r="H241" i="1" s="1"/>
  <c r="C241" i="1"/>
  <c r="D240" i="1"/>
  <c r="H240" i="1" s="1"/>
  <c r="C240" i="1"/>
  <c r="G239" i="1"/>
  <c r="D239" i="1"/>
  <c r="H239" i="1" s="1"/>
  <c r="C239" i="1"/>
  <c r="D238" i="1"/>
  <c r="H238" i="1" s="1"/>
  <c r="C238" i="1"/>
  <c r="D237" i="1"/>
  <c r="H237" i="1" s="1"/>
  <c r="C237" i="1"/>
  <c r="D236" i="1"/>
  <c r="H236" i="1" s="1"/>
  <c r="C236" i="1"/>
  <c r="G235" i="1"/>
  <c r="D235" i="1"/>
  <c r="H235" i="1" s="1"/>
  <c r="C235" i="1"/>
  <c r="D234" i="1"/>
  <c r="H234" i="1" s="1"/>
  <c r="C234" i="1"/>
  <c r="D233" i="1"/>
  <c r="H233" i="1" s="1"/>
  <c r="C233" i="1"/>
  <c r="D232" i="1"/>
  <c r="H232" i="1" s="1"/>
  <c r="C232" i="1"/>
  <c r="G231" i="1"/>
  <c r="D231" i="1"/>
  <c r="H231" i="1" s="1"/>
  <c r="C231" i="1"/>
  <c r="D230" i="1"/>
  <c r="H230" i="1" s="1"/>
  <c r="C230" i="1"/>
  <c r="D229" i="1"/>
  <c r="H229" i="1" s="1"/>
  <c r="C229" i="1"/>
  <c r="D228" i="1"/>
  <c r="H228" i="1" s="1"/>
  <c r="C228" i="1"/>
  <c r="G227" i="1"/>
  <c r="D227" i="1"/>
  <c r="H227" i="1" s="1"/>
  <c r="C227"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C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D45"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1259" i="1" l="1"/>
  <c r="G1259" i="1" s="1"/>
  <c r="F255" i="5"/>
  <c r="F260" i="5"/>
  <c r="E303" i="9"/>
  <c r="B303" i="9" s="1"/>
  <c r="E230" i="4"/>
  <c r="D226" i="1" s="1"/>
  <c r="E320" i="9"/>
  <c r="B320" i="9" s="1"/>
  <c r="E312" i="9"/>
  <c r="B312" i="9" s="1"/>
  <c r="E322" i="9"/>
  <c r="B322" i="9" s="1"/>
  <c r="F236" i="9"/>
  <c r="B236" i="9" s="1"/>
  <c r="E326" i="9"/>
  <c r="B326" i="9" s="1"/>
  <c r="H64" i="1"/>
  <c r="G64" i="1"/>
  <c r="H68" i="1"/>
  <c r="G68" i="1"/>
  <c r="H72" i="1"/>
  <c r="G72" i="1"/>
  <c r="H76" i="1"/>
  <c r="G76" i="1"/>
  <c r="H82" i="1"/>
  <c r="G82" i="1"/>
  <c r="H86" i="1"/>
  <c r="G86" i="1"/>
  <c r="H90" i="1"/>
  <c r="G90" i="1"/>
  <c r="H94" i="1"/>
  <c r="G94" i="1"/>
  <c r="H98" i="1"/>
  <c r="G98" i="1"/>
  <c r="H106" i="1"/>
  <c r="G106" i="1"/>
  <c r="H112" i="1"/>
  <c r="G112" i="1"/>
  <c r="H116" i="1"/>
  <c r="G116" i="1"/>
  <c r="H118" i="1"/>
  <c r="G118" i="1"/>
  <c r="H122" i="1"/>
  <c r="G122" i="1"/>
  <c r="H124" i="1"/>
  <c r="G124" i="1"/>
  <c r="H128" i="1"/>
  <c r="G128" i="1"/>
  <c r="H132" i="1"/>
  <c r="G132" i="1"/>
  <c r="H136" i="1"/>
  <c r="G136" i="1"/>
  <c r="H140" i="1"/>
  <c r="G140" i="1"/>
  <c r="H144" i="1"/>
  <c r="G144" i="1"/>
  <c r="H150" i="1"/>
  <c r="G150" i="1"/>
  <c r="H156" i="1"/>
  <c r="G156" i="1"/>
  <c r="H164" i="1"/>
  <c r="G164" i="1"/>
  <c r="H168" i="1"/>
  <c r="G168" i="1"/>
  <c r="H174" i="1"/>
  <c r="G174" i="1"/>
  <c r="H178" i="1"/>
  <c r="G178" i="1"/>
  <c r="H180" i="1"/>
  <c r="G180" i="1"/>
  <c r="H184" i="1"/>
  <c r="G184" i="1"/>
  <c r="H186" i="1"/>
  <c r="G186" i="1"/>
  <c r="H190" i="1"/>
  <c r="G190" i="1"/>
  <c r="H194" i="1"/>
  <c r="G194" i="1"/>
  <c r="H198" i="1"/>
  <c r="G198" i="1"/>
  <c r="H200" i="1"/>
  <c r="G200" i="1"/>
  <c r="G482" i="1"/>
  <c r="H482" i="1"/>
  <c r="G524" i="1"/>
  <c r="H524" i="1"/>
  <c r="G537" i="1"/>
  <c r="H537" i="1"/>
  <c r="G545" i="1"/>
  <c r="H545" i="1"/>
  <c r="G567" i="1"/>
  <c r="H567" i="1"/>
  <c r="G630" i="1"/>
  <c r="H630" i="1"/>
  <c r="G636" i="1"/>
  <c r="H636" i="1"/>
  <c r="H648" i="1"/>
  <c r="G648" i="1"/>
  <c r="H654" i="1"/>
  <c r="G654" i="1"/>
  <c r="H658" i="1"/>
  <c r="G658" i="1"/>
  <c r="H662" i="1"/>
  <c r="G662" i="1"/>
  <c r="H666" i="1"/>
  <c r="G666" i="1"/>
  <c r="H670" i="1"/>
  <c r="G670" i="1"/>
  <c r="H674" i="1"/>
  <c r="G674" i="1"/>
  <c r="H680" i="1"/>
  <c r="G680" i="1"/>
  <c r="H684" i="1"/>
  <c r="G684" i="1"/>
  <c r="H688" i="1"/>
  <c r="G688" i="1"/>
  <c r="H692" i="1"/>
  <c r="G692" i="1"/>
  <c r="H696" i="1"/>
  <c r="G696" i="1"/>
  <c r="H700" i="1"/>
  <c r="G700" i="1"/>
  <c r="H704" i="1"/>
  <c r="G704" i="1"/>
  <c r="H708" i="1"/>
  <c r="G708" i="1"/>
  <c r="H714" i="1"/>
  <c r="G714" i="1"/>
  <c r="H718" i="1"/>
  <c r="G718" i="1"/>
  <c r="H722" i="1"/>
  <c r="G722" i="1"/>
  <c r="H724" i="1"/>
  <c r="G724" i="1"/>
  <c r="H730" i="1"/>
  <c r="G730" i="1"/>
  <c r="H734" i="1"/>
  <c r="G734" i="1"/>
  <c r="H738" i="1"/>
  <c r="G738" i="1"/>
  <c r="H742" i="1"/>
  <c r="G742" i="1"/>
  <c r="H746" i="1"/>
  <c r="G746" i="1"/>
  <c r="H750" i="1"/>
  <c r="G750" i="1"/>
  <c r="H754" i="1"/>
  <c r="G754" i="1"/>
  <c r="H758" i="1"/>
  <c r="G758" i="1"/>
  <c r="H764" i="1"/>
  <c r="G764" i="1"/>
  <c r="H768" i="1"/>
  <c r="G768" i="1"/>
  <c r="H772" i="1"/>
  <c r="G772" i="1"/>
  <c r="H776" i="1"/>
  <c r="G776" i="1"/>
  <c r="H780" i="1"/>
  <c r="G780" i="1"/>
  <c r="H784" i="1"/>
  <c r="G784" i="1"/>
  <c r="H790" i="1"/>
  <c r="G790" i="1"/>
  <c r="H794" i="1"/>
  <c r="G794" i="1"/>
  <c r="H798" i="1"/>
  <c r="G798" i="1"/>
  <c r="H1153" i="1"/>
  <c r="G1153" i="1"/>
  <c r="H1157" i="1"/>
  <c r="G1157" i="1"/>
  <c r="H1161" i="1"/>
  <c r="G1161" i="1"/>
  <c r="H1165" i="1"/>
  <c r="G1165" i="1"/>
  <c r="H1169" i="1"/>
  <c r="G1169" i="1"/>
  <c r="H1173" i="1"/>
  <c r="G1173" i="1"/>
  <c r="H1177" i="1"/>
  <c r="G1177" i="1"/>
  <c r="H1449" i="1"/>
  <c r="G1449" i="1"/>
  <c r="H1457" i="1"/>
  <c r="G1457" i="1"/>
  <c r="H1564" i="1"/>
  <c r="G1564" i="1"/>
  <c r="I1564" i="1" s="1"/>
  <c r="J1564" i="1"/>
  <c r="H1574" i="1"/>
  <c r="G1574" i="1"/>
  <c r="I1574" i="1" s="1"/>
  <c r="J1574" i="1"/>
  <c r="C530" i="1"/>
  <c r="F572" i="4"/>
  <c r="D571" i="4"/>
  <c r="C566" i="1"/>
  <c r="G578" i="1"/>
  <c r="H578" i="1"/>
  <c r="F70" i="5"/>
  <c r="C1075" i="1"/>
  <c r="F136" i="5"/>
  <c r="E135" i="5"/>
  <c r="D1140" i="1" s="1"/>
  <c r="D1141" i="1"/>
  <c r="I25" i="3"/>
  <c r="D1255" i="1"/>
  <c r="H204" i="1"/>
  <c r="G204" i="1"/>
  <c r="H206" i="1"/>
  <c r="G206" i="1"/>
  <c r="H208" i="1"/>
  <c r="G208" i="1"/>
  <c r="H210" i="1"/>
  <c r="G210" i="1"/>
  <c r="H212" i="1"/>
  <c r="G212" i="1"/>
  <c r="H214" i="1"/>
  <c r="G214" i="1"/>
  <c r="H216" i="1"/>
  <c r="G216" i="1"/>
  <c r="H218" i="1"/>
  <c r="G218" i="1"/>
  <c r="H220" i="1"/>
  <c r="G220" i="1"/>
  <c r="H222" i="1"/>
  <c r="G222" i="1"/>
  <c r="H224" i="1"/>
  <c r="G224" i="1"/>
  <c r="G230" i="1"/>
  <c r="G234" i="1"/>
  <c r="G238" i="1"/>
  <c r="G242" i="1"/>
  <c r="G246" i="1"/>
  <c r="G250" i="1"/>
  <c r="G254" i="1"/>
  <c r="G262" i="1"/>
  <c r="G2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79" i="1"/>
  <c r="G497" i="1"/>
  <c r="H497" i="1"/>
  <c r="G505" i="1"/>
  <c r="H505" i="1"/>
  <c r="G513" i="1"/>
  <c r="H513" i="1"/>
  <c r="H521" i="1"/>
  <c r="H528" i="1"/>
  <c r="H534" i="1"/>
  <c r="H542" i="1"/>
  <c r="H550" i="1"/>
  <c r="G557" i="1"/>
  <c r="H557" i="1"/>
  <c r="H572" i="1"/>
  <c r="D579" i="1"/>
  <c r="G587" i="1"/>
  <c r="H587" i="1"/>
  <c r="G595" i="1"/>
  <c r="H595" i="1"/>
  <c r="G603" i="1"/>
  <c r="H603" i="1"/>
  <c r="G611" i="1"/>
  <c r="H611" i="1"/>
  <c r="G619" i="1"/>
  <c r="H619" i="1"/>
  <c r="H627" i="1"/>
  <c r="H863" i="1"/>
  <c r="G863"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61" i="1"/>
  <c r="G61" i="1"/>
  <c r="H63" i="1"/>
  <c r="G63" i="1"/>
  <c r="H65" i="1"/>
  <c r="G65" i="1"/>
  <c r="H67" i="1"/>
  <c r="G67" i="1"/>
  <c r="H69" i="1"/>
  <c r="G69" i="1"/>
  <c r="H71" i="1"/>
  <c r="G71" i="1"/>
  <c r="H73" i="1"/>
  <c r="G73" i="1"/>
  <c r="H75" i="1"/>
  <c r="G75" i="1"/>
  <c r="H77" i="1"/>
  <c r="G77" i="1"/>
  <c r="H79" i="1"/>
  <c r="G79" i="1"/>
  <c r="H81" i="1"/>
  <c r="G81" i="1"/>
  <c r="H83" i="1"/>
  <c r="G83" i="1"/>
  <c r="H85" i="1"/>
  <c r="G85" i="1"/>
  <c r="H87" i="1"/>
  <c r="G87" i="1"/>
  <c r="H89" i="1"/>
  <c r="G89" i="1"/>
  <c r="H91" i="1"/>
  <c r="G91" i="1"/>
  <c r="H93" i="1"/>
  <c r="G93" i="1"/>
  <c r="H95" i="1"/>
  <c r="G95" i="1"/>
  <c r="H97" i="1"/>
  <c r="G97" i="1"/>
  <c r="H99" i="1"/>
  <c r="G99" i="1"/>
  <c r="H101" i="1"/>
  <c r="G101" i="1"/>
  <c r="H103" i="1"/>
  <c r="G103" i="1"/>
  <c r="H105" i="1"/>
  <c r="G105" i="1"/>
  <c r="H107" i="1"/>
  <c r="G107" i="1"/>
  <c r="H109" i="1"/>
  <c r="G109" i="1"/>
  <c r="H111" i="1"/>
  <c r="G111" i="1"/>
  <c r="H113" i="1"/>
  <c r="G113" i="1"/>
  <c r="H115" i="1"/>
  <c r="G115" i="1"/>
  <c r="H117" i="1"/>
  <c r="G117" i="1"/>
  <c r="H119" i="1"/>
  <c r="G119" i="1"/>
  <c r="H123" i="1"/>
  <c r="G123" i="1"/>
  <c r="H125" i="1"/>
  <c r="G125" i="1"/>
  <c r="H127" i="1"/>
  <c r="G127" i="1"/>
  <c r="H129" i="1"/>
  <c r="G129" i="1"/>
  <c r="H131" i="1"/>
  <c r="G131" i="1"/>
  <c r="H133" i="1"/>
  <c r="G133" i="1"/>
  <c r="H135" i="1"/>
  <c r="G135" i="1"/>
  <c r="H137" i="1"/>
  <c r="G137" i="1"/>
  <c r="H139" i="1"/>
  <c r="G139" i="1"/>
  <c r="H141" i="1"/>
  <c r="G141" i="1"/>
  <c r="H143" i="1"/>
  <c r="G143" i="1"/>
  <c r="H145" i="1"/>
  <c r="G145" i="1"/>
  <c r="H147" i="1"/>
  <c r="G147" i="1"/>
  <c r="H151" i="1"/>
  <c r="G151" i="1"/>
  <c r="H153" i="1"/>
  <c r="G153" i="1"/>
  <c r="H155" i="1"/>
  <c r="G155" i="1"/>
  <c r="H157" i="1"/>
  <c r="G157" i="1"/>
  <c r="H159" i="1"/>
  <c r="G159" i="1"/>
  <c r="H161" i="1"/>
  <c r="G161"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H199" i="1"/>
  <c r="G199" i="1"/>
  <c r="H201" i="1"/>
  <c r="G201" i="1"/>
  <c r="G229" i="1"/>
  <c r="G233" i="1"/>
  <c r="G237" i="1"/>
  <c r="G241" i="1"/>
  <c r="G245" i="1"/>
  <c r="G249" i="1"/>
  <c r="G253" i="1"/>
  <c r="G257" i="1"/>
  <c r="G261" i="1"/>
  <c r="G265" i="1"/>
  <c r="G301" i="1"/>
  <c r="G478" i="1"/>
  <c r="H478" i="1"/>
  <c r="H486" i="1"/>
  <c r="H494" i="1"/>
  <c r="H502" i="1"/>
  <c r="H510" i="1"/>
  <c r="G520" i="1"/>
  <c r="H520" i="1"/>
  <c r="G527" i="1"/>
  <c r="H527" i="1"/>
  <c r="G533" i="1"/>
  <c r="H533" i="1"/>
  <c r="G541" i="1"/>
  <c r="H541" i="1"/>
  <c r="G549" i="1"/>
  <c r="H549" i="1"/>
  <c r="H554" i="1"/>
  <c r="H562" i="1"/>
  <c r="G571" i="1"/>
  <c r="H571" i="1"/>
  <c r="H584" i="1"/>
  <c r="H592" i="1"/>
  <c r="H600" i="1"/>
  <c r="H608" i="1"/>
  <c r="H616" i="1"/>
  <c r="G626" i="1"/>
  <c r="H626" i="1"/>
  <c r="H60" i="1"/>
  <c r="G60" i="1"/>
  <c r="H62" i="1"/>
  <c r="G62" i="1"/>
  <c r="H66" i="1"/>
  <c r="G66" i="1"/>
  <c r="H70" i="1"/>
  <c r="G70" i="1"/>
  <c r="H74" i="1"/>
  <c r="G74" i="1"/>
  <c r="H80" i="1"/>
  <c r="G80" i="1"/>
  <c r="H84" i="1"/>
  <c r="G84" i="1"/>
  <c r="H88" i="1"/>
  <c r="G88" i="1"/>
  <c r="H92" i="1"/>
  <c r="G92" i="1"/>
  <c r="H96" i="1"/>
  <c r="G96" i="1"/>
  <c r="H100" i="1"/>
  <c r="G100" i="1"/>
  <c r="H104" i="1"/>
  <c r="G104" i="1"/>
  <c r="H108" i="1"/>
  <c r="G108" i="1"/>
  <c r="H110" i="1"/>
  <c r="G110" i="1"/>
  <c r="H114" i="1"/>
  <c r="G114" i="1"/>
  <c r="H120" i="1"/>
  <c r="G120" i="1"/>
  <c r="H126" i="1"/>
  <c r="G126" i="1"/>
  <c r="H130" i="1"/>
  <c r="G130" i="1"/>
  <c r="H134" i="1"/>
  <c r="G134" i="1"/>
  <c r="H138" i="1"/>
  <c r="G138" i="1"/>
  <c r="H142" i="1"/>
  <c r="G142" i="1"/>
  <c r="H146" i="1"/>
  <c r="G146" i="1"/>
  <c r="H152" i="1"/>
  <c r="G152" i="1"/>
  <c r="H154" i="1"/>
  <c r="G154" i="1"/>
  <c r="H158" i="1"/>
  <c r="G158" i="1"/>
  <c r="H162" i="1"/>
  <c r="G162" i="1"/>
  <c r="H166" i="1"/>
  <c r="G166" i="1"/>
  <c r="H170" i="1"/>
  <c r="G170" i="1"/>
  <c r="H172" i="1"/>
  <c r="G172" i="1"/>
  <c r="H176" i="1"/>
  <c r="G176" i="1"/>
  <c r="H182" i="1"/>
  <c r="G182" i="1"/>
  <c r="H188" i="1"/>
  <c r="G188" i="1"/>
  <c r="H192" i="1"/>
  <c r="G192" i="1"/>
  <c r="H196" i="1"/>
  <c r="G196" i="1"/>
  <c r="H202" i="1"/>
  <c r="G202" i="1"/>
  <c r="G575" i="1"/>
  <c r="H575" i="1"/>
  <c r="H646" i="1"/>
  <c r="G646" i="1"/>
  <c r="H650" i="1"/>
  <c r="G650" i="1"/>
  <c r="H652" i="1"/>
  <c r="G652" i="1"/>
  <c r="H656" i="1"/>
  <c r="G656" i="1"/>
  <c r="H660" i="1"/>
  <c r="G660" i="1"/>
  <c r="H664" i="1"/>
  <c r="G664" i="1"/>
  <c r="H668" i="1"/>
  <c r="G668" i="1"/>
  <c r="H672" i="1"/>
  <c r="G672" i="1"/>
  <c r="H676" i="1"/>
  <c r="G676" i="1"/>
  <c r="H678" i="1"/>
  <c r="G678" i="1"/>
  <c r="H682" i="1"/>
  <c r="G682" i="1"/>
  <c r="H686" i="1"/>
  <c r="G686" i="1"/>
  <c r="H690" i="1"/>
  <c r="G690" i="1"/>
  <c r="H694" i="1"/>
  <c r="G694" i="1"/>
  <c r="H698" i="1"/>
  <c r="G698" i="1"/>
  <c r="H702" i="1"/>
  <c r="G702" i="1"/>
  <c r="H706" i="1"/>
  <c r="G706" i="1"/>
  <c r="H710" i="1"/>
  <c r="G710" i="1"/>
  <c r="H712" i="1"/>
  <c r="G712" i="1"/>
  <c r="H716" i="1"/>
  <c r="G716" i="1"/>
  <c r="H720" i="1"/>
  <c r="G720" i="1"/>
  <c r="H726" i="1"/>
  <c r="G726" i="1"/>
  <c r="H728" i="1"/>
  <c r="G728" i="1"/>
  <c r="H732" i="1"/>
  <c r="G732" i="1"/>
  <c r="H736" i="1"/>
  <c r="G736" i="1"/>
  <c r="H740" i="1"/>
  <c r="G740" i="1"/>
  <c r="H744" i="1"/>
  <c r="G744" i="1"/>
  <c r="H748" i="1"/>
  <c r="G748" i="1"/>
  <c r="H752" i="1"/>
  <c r="G752" i="1"/>
  <c r="H756" i="1"/>
  <c r="G756" i="1"/>
  <c r="H760" i="1"/>
  <c r="G760" i="1"/>
  <c r="H762" i="1"/>
  <c r="G762" i="1"/>
  <c r="H766" i="1"/>
  <c r="G766" i="1"/>
  <c r="H770" i="1"/>
  <c r="G770" i="1"/>
  <c r="H774" i="1"/>
  <c r="G774" i="1"/>
  <c r="H778" i="1"/>
  <c r="G778" i="1"/>
  <c r="H782" i="1"/>
  <c r="G782" i="1"/>
  <c r="H786" i="1"/>
  <c r="G786" i="1"/>
  <c r="H788" i="1"/>
  <c r="G788" i="1"/>
  <c r="H792" i="1"/>
  <c r="G792" i="1"/>
  <c r="H796" i="1"/>
  <c r="G796" i="1"/>
  <c r="H1155" i="1"/>
  <c r="G1155" i="1"/>
  <c r="H1159" i="1"/>
  <c r="G1159" i="1"/>
  <c r="H1163" i="1"/>
  <c r="G1163" i="1"/>
  <c r="H1167" i="1"/>
  <c r="G1167" i="1"/>
  <c r="H1171" i="1"/>
  <c r="G1171" i="1"/>
  <c r="H1175" i="1"/>
  <c r="G1175" i="1"/>
  <c r="H1179" i="1"/>
  <c r="G1179" i="1"/>
  <c r="H1257" i="1"/>
  <c r="G1257" i="1"/>
  <c r="H1273" i="1"/>
  <c r="G1273" i="1"/>
  <c r="H1289" i="1"/>
  <c r="G1289" i="1"/>
  <c r="H1309" i="1"/>
  <c r="G1309" i="1"/>
  <c r="H1347" i="1"/>
  <c r="G1347" i="1"/>
  <c r="H1356" i="1"/>
  <c r="G1356" i="1"/>
  <c r="H1366" i="1"/>
  <c r="G1366" i="1"/>
  <c r="H1410" i="1"/>
  <c r="G1410" i="1"/>
  <c r="H1418" i="1"/>
  <c r="G1418" i="1"/>
  <c r="H1426" i="1"/>
  <c r="G1426" i="1"/>
  <c r="H1433" i="1"/>
  <c r="G1433" i="1"/>
  <c r="H1441" i="1"/>
  <c r="G1441" i="1"/>
  <c r="F532" i="4"/>
  <c r="D522" i="4"/>
  <c r="C526" i="1"/>
  <c r="I28" i="3"/>
  <c r="D1431" i="1"/>
  <c r="G298" i="1"/>
  <c r="G302" i="1"/>
  <c r="G489" i="1"/>
  <c r="H489" i="1"/>
  <c r="H59" i="1"/>
  <c r="H203" i="1"/>
  <c r="G203" i="1"/>
  <c r="H205" i="1"/>
  <c r="G205" i="1"/>
  <c r="H207" i="1"/>
  <c r="G207" i="1"/>
  <c r="H209" i="1"/>
  <c r="G209" i="1"/>
  <c r="H211" i="1"/>
  <c r="G211" i="1"/>
  <c r="H213" i="1"/>
  <c r="G213" i="1"/>
  <c r="H215" i="1"/>
  <c r="G215" i="1"/>
  <c r="H217" i="1"/>
  <c r="G217" i="1"/>
  <c r="H219" i="1"/>
  <c r="G219" i="1"/>
  <c r="H221" i="1"/>
  <c r="G221" i="1"/>
  <c r="H223" i="1"/>
  <c r="G223" i="1"/>
  <c r="H225" i="1"/>
  <c r="G225" i="1"/>
  <c r="G228" i="1"/>
  <c r="G232" i="1"/>
  <c r="G236" i="1"/>
  <c r="G240" i="1"/>
  <c r="G244" i="1"/>
  <c r="G248" i="1"/>
  <c r="G252" i="1"/>
  <c r="G256" i="1"/>
  <c r="G260" i="1"/>
  <c r="G264" i="1"/>
  <c r="G268"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H405" i="1"/>
  <c r="G405" i="1"/>
  <c r="H407" i="1"/>
  <c r="G407" i="1"/>
  <c r="H409" i="1"/>
  <c r="G409" i="1"/>
  <c r="H411" i="1"/>
  <c r="G411" i="1"/>
  <c r="G493" i="1"/>
  <c r="H493" i="1"/>
  <c r="G501" i="1"/>
  <c r="H501" i="1"/>
  <c r="G509" i="1"/>
  <c r="H509" i="1"/>
  <c r="H551" i="1"/>
  <c r="G553" i="1"/>
  <c r="H553" i="1"/>
  <c r="G561" i="1"/>
  <c r="H561" i="1"/>
  <c r="G583" i="1"/>
  <c r="H583" i="1"/>
  <c r="G599" i="1"/>
  <c r="H599" i="1"/>
  <c r="G607" i="1"/>
  <c r="H607" i="1"/>
  <c r="G615" i="1"/>
  <c r="H615" i="1"/>
  <c r="H1013" i="1"/>
  <c r="G1013" i="1"/>
  <c r="H1021" i="1"/>
  <c r="G1021" i="1"/>
  <c r="H1029" i="1"/>
  <c r="G1029" i="1"/>
  <c r="H1037" i="1"/>
  <c r="G1037" i="1"/>
  <c r="H1045" i="1"/>
  <c r="G1045" i="1"/>
  <c r="H1053" i="1"/>
  <c r="G1053" i="1"/>
  <c r="H1061" i="1"/>
  <c r="G1061" i="1"/>
  <c r="H1069" i="1"/>
  <c r="G1069" i="1"/>
  <c r="H1080" i="1"/>
  <c r="G1080" i="1"/>
  <c r="H1088" i="1"/>
  <c r="G1088" i="1"/>
  <c r="H1100" i="1"/>
  <c r="G1100" i="1"/>
  <c r="H1108" i="1"/>
  <c r="G1108"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1017" i="1"/>
  <c r="G1017" i="1"/>
  <c r="H1025" i="1"/>
  <c r="G1025" i="1"/>
  <c r="H1033" i="1"/>
  <c r="G1033" i="1"/>
  <c r="H1041" i="1"/>
  <c r="G1041" i="1"/>
  <c r="H1049" i="1"/>
  <c r="G1049" i="1"/>
  <c r="H1057" i="1"/>
  <c r="G1057" i="1"/>
  <c r="H1065" i="1"/>
  <c r="G1065" i="1"/>
  <c r="H1073" i="1"/>
  <c r="G1073" i="1"/>
  <c r="H1076" i="1"/>
  <c r="G1076" i="1"/>
  <c r="H1084" i="1"/>
  <c r="G1084" i="1"/>
  <c r="H1092" i="1"/>
  <c r="G1092" i="1"/>
  <c r="H1096" i="1"/>
  <c r="G1096" i="1"/>
  <c r="H1104" i="1"/>
  <c r="G1104" i="1"/>
  <c r="H1112" i="1"/>
  <c r="G1112"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9" i="1"/>
  <c r="G1249" i="1"/>
  <c r="H477" i="1"/>
  <c r="H481" i="1"/>
  <c r="H488" i="1"/>
  <c r="H492" i="1"/>
  <c r="H496" i="1"/>
  <c r="H500" i="1"/>
  <c r="H504" i="1"/>
  <c r="H508" i="1"/>
  <c r="H512" i="1"/>
  <c r="H519" i="1"/>
  <c r="H523" i="1"/>
  <c r="H532" i="1"/>
  <c r="H536" i="1"/>
  <c r="H540" i="1"/>
  <c r="H544" i="1"/>
  <c r="H548" i="1"/>
  <c r="H552" i="1"/>
  <c r="H556" i="1"/>
  <c r="H560" i="1"/>
  <c r="H564" i="1"/>
  <c r="H570" i="1"/>
  <c r="H574" i="1"/>
  <c r="H582" i="1"/>
  <c r="H586" i="1"/>
  <c r="H590" i="1"/>
  <c r="H594" i="1"/>
  <c r="H598" i="1"/>
  <c r="H602" i="1"/>
  <c r="H606" i="1"/>
  <c r="H610" i="1"/>
  <c r="H614" i="1"/>
  <c r="H618" i="1"/>
  <c r="H622" i="1"/>
  <c r="H625" i="1"/>
  <c r="H629" i="1"/>
  <c r="H635" i="1"/>
  <c r="H859" i="1"/>
  <c r="G859" i="1"/>
  <c r="H867" i="1"/>
  <c r="G867"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3" i="1"/>
  <c r="G1143" i="1"/>
  <c r="H1145" i="1"/>
  <c r="G1145" i="1"/>
  <c r="H1147" i="1"/>
  <c r="G1147" i="1"/>
  <c r="H1149" i="1"/>
  <c r="G1149" i="1"/>
  <c r="H1151" i="1"/>
  <c r="G1151" i="1"/>
  <c r="G1246" i="1"/>
  <c r="H1253" i="1"/>
  <c r="G1253" i="1"/>
  <c r="H1261" i="1"/>
  <c r="G1261" i="1"/>
  <c r="G1270" i="1"/>
  <c r="H1277" i="1"/>
  <c r="G1277" i="1"/>
  <c r="G1286" i="1"/>
  <c r="H1293" i="1"/>
  <c r="G1293" i="1"/>
  <c r="G1306" i="1"/>
  <c r="H1313" i="1"/>
  <c r="G1313" i="1"/>
  <c r="G1360" i="1"/>
  <c r="H1363" i="1"/>
  <c r="G1363" i="1"/>
  <c r="H1372" i="1"/>
  <c r="G1372" i="1"/>
  <c r="H1382" i="1"/>
  <c r="G1382" i="1"/>
  <c r="H1398" i="1"/>
  <c r="G1398" i="1"/>
  <c r="H1141" i="1"/>
  <c r="G114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65" i="1"/>
  <c r="G1265" i="1"/>
  <c r="H1281" i="1"/>
  <c r="G1281" i="1"/>
  <c r="H1297" i="1"/>
  <c r="G1297" i="1"/>
  <c r="H1301" i="1"/>
  <c r="G1301" i="1"/>
  <c r="H1317" i="1"/>
  <c r="G1317" i="1"/>
  <c r="H1324" i="1"/>
  <c r="G1324" i="1"/>
  <c r="H1334" i="1"/>
  <c r="G1334" i="1"/>
  <c r="H1379" i="1"/>
  <c r="G1379"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86" i="1"/>
  <c r="G990" i="1"/>
  <c r="G994" i="1"/>
  <c r="G998" i="1"/>
  <c r="G1002" i="1"/>
  <c r="G1006" i="1"/>
  <c r="G1010" i="1"/>
  <c r="G1016" i="1"/>
  <c r="G1020" i="1"/>
  <c r="G1024" i="1"/>
  <c r="G1028" i="1"/>
  <c r="G1032" i="1"/>
  <c r="G1036" i="1"/>
  <c r="G1040" i="1"/>
  <c r="G1044" i="1"/>
  <c r="G1048" i="1"/>
  <c r="G1052" i="1"/>
  <c r="G1056" i="1"/>
  <c r="G1060" i="1"/>
  <c r="G1064" i="1"/>
  <c r="G1068" i="1"/>
  <c r="G1072" i="1"/>
  <c r="G1079" i="1"/>
  <c r="G1083" i="1"/>
  <c r="G1087" i="1"/>
  <c r="G1091" i="1"/>
  <c r="G1095" i="1"/>
  <c r="G1099" i="1"/>
  <c r="G1103" i="1"/>
  <c r="G1107"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2" i="1"/>
  <c r="G1142" i="1"/>
  <c r="H1144" i="1"/>
  <c r="G1144" i="1"/>
  <c r="H1146" i="1"/>
  <c r="G1146" i="1"/>
  <c r="H1148" i="1"/>
  <c r="G1148" i="1"/>
  <c r="H1150" i="1"/>
  <c r="G1150" i="1"/>
  <c r="H1245" i="1"/>
  <c r="G1245" i="1"/>
  <c r="G1254" i="1"/>
  <c r="G1262" i="1"/>
  <c r="H1269" i="1"/>
  <c r="G1269" i="1"/>
  <c r="G1278" i="1"/>
  <c r="H1285" i="1"/>
  <c r="G1285" i="1"/>
  <c r="G1294" i="1"/>
  <c r="H1305" i="1"/>
  <c r="G1305" i="1"/>
  <c r="G1314" i="1"/>
  <c r="G1328" i="1"/>
  <c r="H1331" i="1"/>
  <c r="G1331" i="1"/>
  <c r="H1340" i="1"/>
  <c r="G1340" i="1"/>
  <c r="H1350" i="1"/>
  <c r="G1350" i="1"/>
  <c r="H1390" i="1"/>
  <c r="G1390" i="1"/>
  <c r="H1244" i="1"/>
  <c r="H1248" i="1"/>
  <c r="H1252" i="1"/>
  <c r="H1256" i="1"/>
  <c r="H1260" i="1"/>
  <c r="H1264" i="1"/>
  <c r="H1268" i="1"/>
  <c r="H1272" i="1"/>
  <c r="H1276" i="1"/>
  <c r="H1280" i="1"/>
  <c r="H1284" i="1"/>
  <c r="H1288" i="1"/>
  <c r="H1292" i="1"/>
  <c r="H1296" i="1"/>
  <c r="H1304" i="1"/>
  <c r="H1308" i="1"/>
  <c r="H1312" i="1"/>
  <c r="H1316" i="1"/>
  <c r="H1320" i="1"/>
  <c r="G1322" i="1"/>
  <c r="H1327" i="1"/>
  <c r="G1327" i="1"/>
  <c r="H1336" i="1"/>
  <c r="G1338" i="1"/>
  <c r="H1343" i="1"/>
  <c r="G1343" i="1"/>
  <c r="H1352" i="1"/>
  <c r="G1354" i="1"/>
  <c r="H1359" i="1"/>
  <c r="G1359" i="1"/>
  <c r="H1368" i="1"/>
  <c r="G1370" i="1"/>
  <c r="H1375" i="1"/>
  <c r="G1375" i="1"/>
  <c r="G1387" i="1"/>
  <c r="G1388" i="1"/>
  <c r="G1395" i="1"/>
  <c r="G1396" i="1"/>
  <c r="H1402" i="1"/>
  <c r="G1402" i="1"/>
  <c r="H1464" i="1"/>
  <c r="G1464" i="1"/>
  <c r="H1472" i="1"/>
  <c r="G1472" i="1"/>
  <c r="H1480" i="1"/>
  <c r="G1480" i="1"/>
  <c r="I1544" i="1"/>
  <c r="H1561" i="1"/>
  <c r="G1561" i="1"/>
  <c r="I1561" i="1" s="1"/>
  <c r="J1561" i="1"/>
  <c r="H1323" i="1"/>
  <c r="G1323" i="1"/>
  <c r="H1339" i="1"/>
  <c r="G1339" i="1"/>
  <c r="H1355" i="1"/>
  <c r="G1355" i="1"/>
  <c r="H1371" i="1"/>
  <c r="G1371" i="1"/>
  <c r="H1406" i="1"/>
  <c r="G1406" i="1"/>
  <c r="H1414" i="1"/>
  <c r="G1414" i="1"/>
  <c r="H1422" i="1"/>
  <c r="G1422" i="1"/>
  <c r="H1430" i="1"/>
  <c r="G1430" i="1"/>
  <c r="H1437" i="1"/>
  <c r="G1437" i="1"/>
  <c r="H1445" i="1"/>
  <c r="G1445" i="1"/>
  <c r="H1453" i="1"/>
  <c r="G1453" i="1"/>
  <c r="H1497" i="1"/>
  <c r="G1497" i="1"/>
  <c r="H1499" i="1"/>
  <c r="G1499" i="1"/>
  <c r="H1501" i="1"/>
  <c r="G1501" i="1"/>
  <c r="H1503" i="1"/>
  <c r="G1503" i="1"/>
  <c r="H1505" i="1"/>
  <c r="G1505" i="1"/>
  <c r="H1507" i="1"/>
  <c r="G1507" i="1"/>
  <c r="H1509" i="1"/>
  <c r="G1509" i="1"/>
  <c r="H1555" i="1"/>
  <c r="G1555" i="1"/>
  <c r="H1557" i="1"/>
  <c r="G1557" i="1"/>
  <c r="I1557" i="1" s="1"/>
  <c r="J1557" i="1"/>
  <c r="H1631" i="1"/>
  <c r="G1631" i="1"/>
  <c r="H1635" i="1"/>
  <c r="G1635" i="1"/>
  <c r="H1639" i="1"/>
  <c r="G1639" i="1"/>
  <c r="H1643" i="1"/>
  <c r="G1643" i="1"/>
  <c r="H1647" i="1"/>
  <c r="G1647" i="1"/>
  <c r="H1651" i="1"/>
  <c r="G1651" i="1"/>
  <c r="H1655" i="1"/>
  <c r="G1655" i="1"/>
  <c r="H1659" i="1"/>
  <c r="G1659" i="1"/>
  <c r="H1663" i="1"/>
  <c r="G1663" i="1"/>
  <c r="G1667" i="1"/>
  <c r="H1667" i="1"/>
  <c r="H1680" i="1"/>
  <c r="G1680" i="1"/>
  <c r="H1242" i="1"/>
  <c r="H1246" i="1"/>
  <c r="H1250" i="1"/>
  <c r="H1254" i="1"/>
  <c r="H1258" i="1"/>
  <c r="H1262" i="1"/>
  <c r="H1266" i="1"/>
  <c r="H1270" i="1"/>
  <c r="H1274" i="1"/>
  <c r="H1278" i="1"/>
  <c r="H1282" i="1"/>
  <c r="H1286" i="1"/>
  <c r="H1290" i="1"/>
  <c r="H1294" i="1"/>
  <c r="H1298" i="1"/>
  <c r="H1302" i="1"/>
  <c r="H1306" i="1"/>
  <c r="H1310" i="1"/>
  <c r="H1314" i="1"/>
  <c r="H1318" i="1"/>
  <c r="H1328" i="1"/>
  <c r="H1335" i="1"/>
  <c r="G1335" i="1"/>
  <c r="H1344" i="1"/>
  <c r="H1351" i="1"/>
  <c r="G1351" i="1"/>
  <c r="H1360" i="1"/>
  <c r="H1367" i="1"/>
  <c r="G1367" i="1"/>
  <c r="H1376" i="1"/>
  <c r="H1383" i="1"/>
  <c r="G1391" i="1"/>
  <c r="G1399" i="1"/>
  <c r="G1403" i="1"/>
  <c r="H1460" i="1"/>
  <c r="G1460" i="1"/>
  <c r="H1468" i="1"/>
  <c r="G1468" i="1"/>
  <c r="H1476" i="1"/>
  <c r="G1476" i="1"/>
  <c r="H1484" i="1"/>
  <c r="G1484" i="1"/>
  <c r="H1551" i="1"/>
  <c r="G1551" i="1"/>
  <c r="J1551" i="1"/>
  <c r="H1568" i="1"/>
  <c r="G1568" i="1"/>
  <c r="J1568" i="1"/>
  <c r="H1321" i="1"/>
  <c r="H1325" i="1"/>
  <c r="H1329" i="1"/>
  <c r="H1333" i="1"/>
  <c r="H1337" i="1"/>
  <c r="H1341" i="1"/>
  <c r="H1345" i="1"/>
  <c r="H1349" i="1"/>
  <c r="H1353" i="1"/>
  <c r="H1357" i="1"/>
  <c r="H1361" i="1"/>
  <c r="H1365" i="1"/>
  <c r="H1369" i="1"/>
  <c r="H1373" i="1"/>
  <c r="H1377" i="1"/>
  <c r="H1381" i="1"/>
  <c r="G1383" i="1"/>
  <c r="H1385" i="1"/>
  <c r="H1389" i="1"/>
  <c r="H1393" i="1"/>
  <c r="H1397" i="1"/>
  <c r="H1405" i="1"/>
  <c r="G1407" i="1"/>
  <c r="G1411" i="1"/>
  <c r="G1415" i="1"/>
  <c r="G1419" i="1"/>
  <c r="G1423" i="1"/>
  <c r="G1427" i="1"/>
  <c r="G1434" i="1"/>
  <c r="G1438" i="1"/>
  <c r="G1442" i="1"/>
  <c r="G1446" i="1"/>
  <c r="G1450" i="1"/>
  <c r="G1454" i="1"/>
  <c r="G1461" i="1"/>
  <c r="G1465" i="1"/>
  <c r="G1469" i="1"/>
  <c r="G1473" i="1"/>
  <c r="G1477" i="1"/>
  <c r="G1481" i="1"/>
  <c r="H1487" i="1"/>
  <c r="G1487" i="1"/>
  <c r="H1489" i="1"/>
  <c r="G1489" i="1"/>
  <c r="H1491" i="1"/>
  <c r="G1491" i="1"/>
  <c r="H1493" i="1"/>
  <c r="G1493" i="1"/>
  <c r="G1495"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H1541" i="1"/>
  <c r="G1541" i="1"/>
  <c r="J1541" i="1"/>
  <c r="H1545" i="1"/>
  <c r="G1545" i="1"/>
  <c r="J1545" i="1"/>
  <c r="I1580" i="1"/>
  <c r="H1581" i="1"/>
  <c r="G1581" i="1"/>
  <c r="H1583" i="1"/>
  <c r="G1583" i="1"/>
  <c r="H1587" i="1"/>
  <c r="G1587" i="1"/>
  <c r="H1591" i="1"/>
  <c r="G1591" i="1"/>
  <c r="H1595" i="1"/>
  <c r="G1595" i="1"/>
  <c r="H1599" i="1"/>
  <c r="G1599" i="1"/>
  <c r="H1603" i="1"/>
  <c r="G1603" i="1"/>
  <c r="H1607" i="1"/>
  <c r="G1607" i="1"/>
  <c r="H1611" i="1"/>
  <c r="G1611" i="1"/>
  <c r="H1615" i="1"/>
  <c r="G1615" i="1"/>
  <c r="H1619" i="1"/>
  <c r="G1619" i="1"/>
  <c r="G1675" i="1"/>
  <c r="H1675" i="1"/>
  <c r="G1683" i="1"/>
  <c r="H1683" i="1"/>
  <c r="F50" i="4"/>
  <c r="D49" i="4"/>
  <c r="D7" i="5"/>
  <c r="F12" i="5"/>
  <c r="H1496" i="1"/>
  <c r="G1496" i="1"/>
  <c r="H1498" i="1"/>
  <c r="G1498" i="1"/>
  <c r="H1500" i="1"/>
  <c r="G1500" i="1"/>
  <c r="H1502" i="1"/>
  <c r="G1502" i="1"/>
  <c r="H1504" i="1"/>
  <c r="G1504" i="1"/>
  <c r="H1506" i="1"/>
  <c r="G1506" i="1"/>
  <c r="H1508" i="1"/>
  <c r="G1508" i="1"/>
  <c r="I1542" i="1"/>
  <c r="I1548" i="1"/>
  <c r="H1549" i="1"/>
  <c r="G1549" i="1"/>
  <c r="I1549" i="1" s="1"/>
  <c r="I1552" i="1"/>
  <c r="H1553" i="1"/>
  <c r="G1553" i="1"/>
  <c r="I1553" i="1" s="1"/>
  <c r="H1556" i="1"/>
  <c r="G1556" i="1"/>
  <c r="I1558" i="1"/>
  <c r="H1559" i="1"/>
  <c r="G1559" i="1"/>
  <c r="I1559" i="1" s="1"/>
  <c r="I1562" i="1"/>
  <c r="H1563" i="1"/>
  <c r="G1563" i="1"/>
  <c r="I1565" i="1"/>
  <c r="H1566" i="1"/>
  <c r="G1566" i="1"/>
  <c r="I1569" i="1"/>
  <c r="H1570" i="1"/>
  <c r="G1570" i="1"/>
  <c r="I1575" i="1"/>
  <c r="H1576" i="1"/>
  <c r="G1576" i="1"/>
  <c r="I1576" i="1" s="1"/>
  <c r="H1623" i="1"/>
  <c r="G1623" i="1"/>
  <c r="H1627" i="1"/>
  <c r="G1627" i="1"/>
  <c r="H1669" i="1"/>
  <c r="G1669" i="1"/>
  <c r="F154" i="4"/>
  <c r="D153" i="4"/>
  <c r="H1387" i="1"/>
  <c r="H1391" i="1"/>
  <c r="H1395" i="1"/>
  <c r="H1399" i="1"/>
  <c r="H1403" i="1"/>
  <c r="H1486" i="1"/>
  <c r="G1486" i="1"/>
  <c r="H1488" i="1"/>
  <c r="G1488" i="1"/>
  <c r="H1490" i="1"/>
  <c r="G1490" i="1"/>
  <c r="H1492" i="1"/>
  <c r="G1492" i="1"/>
  <c r="H1494" i="1"/>
  <c r="G1494"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0" i="1"/>
  <c r="G1540" i="1"/>
  <c r="H1543" i="1"/>
  <c r="G1543" i="1"/>
  <c r="I1543" i="1" s="1"/>
  <c r="J1543" i="1"/>
  <c r="H1547" i="1"/>
  <c r="G1547" i="1"/>
  <c r="H1579" i="1"/>
  <c r="G1579" i="1"/>
  <c r="H1672" i="1"/>
  <c r="G1672" i="1"/>
  <c r="H1677" i="1"/>
  <c r="G1677" i="1"/>
  <c r="H1685" i="1"/>
  <c r="G1685" i="1"/>
  <c r="H156" i="9"/>
  <c r="E156" i="9" s="1"/>
  <c r="B156" i="9" s="1"/>
  <c r="E597" i="4"/>
  <c r="D591" i="1" s="1"/>
  <c r="E89" i="6"/>
  <c r="D1485" i="1" s="1"/>
  <c r="D1495" i="1"/>
  <c r="H1495" i="1" s="1"/>
  <c r="F130" i="6"/>
  <c r="D129" i="6"/>
  <c r="D38" i="7"/>
  <c r="C1572" i="1"/>
  <c r="D44" i="8"/>
  <c r="I41" i="3"/>
  <c r="C1681" i="1"/>
  <c r="H1542" i="1"/>
  <c r="H1544" i="1"/>
  <c r="H1546" i="1"/>
  <c r="I1546" i="1" s="1"/>
  <c r="F91" i="4"/>
  <c r="F98" i="4"/>
  <c r="D82" i="4"/>
  <c r="F112" i="4"/>
  <c r="D106" i="4"/>
  <c r="F221" i="4"/>
  <c r="E262" i="4"/>
  <c r="D258" i="1" s="1"/>
  <c r="F274" i="4"/>
  <c r="D273" i="4"/>
  <c r="F647" i="4"/>
  <c r="E430" i="4"/>
  <c r="H316" i="9"/>
  <c r="H315" i="9"/>
  <c r="E147" i="5"/>
  <c r="G339" i="9"/>
  <c r="E339" i="9" s="1"/>
  <c r="B339" i="9" s="1"/>
  <c r="F219" i="5"/>
  <c r="D89" i="6"/>
  <c r="F94" i="6"/>
  <c r="E5" i="7"/>
  <c r="D45" i="8"/>
  <c r="E7" i="4"/>
  <c r="F126" i="4"/>
  <c r="D125" i="4"/>
  <c r="F246" i="4"/>
  <c r="D230" i="4"/>
  <c r="D308" i="4"/>
  <c r="D373" i="4"/>
  <c r="F431" i="4"/>
  <c r="D491" i="4"/>
  <c r="E536" i="4"/>
  <c r="F584" i="4"/>
  <c r="F597" i="4"/>
  <c r="F630" i="4"/>
  <c r="D629" i="4"/>
  <c r="G314" i="9"/>
  <c r="E314" i="9" s="1"/>
  <c r="B314" i="9" s="1"/>
  <c r="F89" i="5"/>
  <c r="D88" i="5"/>
  <c r="F135" i="5"/>
  <c r="G336" i="9"/>
  <c r="E336" i="9" s="1"/>
  <c r="B336" i="9" s="1"/>
  <c r="F178" i="5"/>
  <c r="H336" i="9"/>
  <c r="E177" i="5"/>
  <c r="H19" i="9" s="1"/>
  <c r="E19" i="9" s="1"/>
  <c r="B19" i="9" s="1"/>
  <c r="D251" i="5"/>
  <c r="D5" i="6"/>
  <c r="F10" i="6"/>
  <c r="H1582" i="1"/>
  <c r="G1668" i="1"/>
  <c r="H1671" i="1"/>
  <c r="G1676" i="1"/>
  <c r="H1679" i="1"/>
  <c r="G1684" i="1"/>
  <c r="F8" i="4"/>
  <c r="D7" i="4"/>
  <c r="F29" i="4"/>
  <c r="F170" i="4"/>
  <c r="D164" i="4"/>
  <c r="F262" i="4"/>
  <c r="F269" i="4"/>
  <c r="E321" i="4"/>
  <c r="F374" i="4"/>
  <c r="E7" i="5"/>
  <c r="E69" i="5"/>
  <c r="F204" i="5"/>
  <c r="D203" i="5"/>
  <c r="D177" i="5" s="1"/>
  <c r="I27" i="3"/>
  <c r="F36" i="6"/>
  <c r="D35" i="6"/>
  <c r="F122" i="6"/>
  <c r="D114" i="6"/>
  <c r="F426" i="4"/>
  <c r="F607" i="4"/>
  <c r="E337" i="9"/>
  <c r="B337" i="9" s="1"/>
  <c r="H310" i="9"/>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79" i="9"/>
  <c r="E179" i="9" s="1"/>
  <c r="B179" i="9" s="1"/>
  <c r="G178" i="9"/>
  <c r="E178" i="9" s="1"/>
  <c r="B178" i="9" s="1"/>
  <c r="G177" i="9"/>
  <c r="E177" i="9" s="1"/>
  <c r="B177" i="9" s="1"/>
  <c r="G176" i="9"/>
  <c r="E176" i="9" s="1"/>
  <c r="B176" i="9" s="1"/>
  <c r="G175" i="9"/>
  <c r="E175" i="9" s="1"/>
  <c r="B175" i="9" s="1"/>
  <c r="G174" i="9"/>
  <c r="E174" i="9" s="1"/>
  <c r="B174" i="9" s="1"/>
  <c r="G186" i="9"/>
  <c r="E186" i="9" s="1"/>
  <c r="B186" i="9" s="1"/>
  <c r="G184" i="9"/>
  <c r="E184" i="9" s="1"/>
  <c r="B184" i="9" s="1"/>
  <c r="G182" i="9"/>
  <c r="E182" i="9" s="1"/>
  <c r="B182" i="9" s="1"/>
  <c r="H180" i="9"/>
  <c r="H179" i="9"/>
  <c r="G180" i="9"/>
  <c r="E180" i="9" s="1"/>
  <c r="B180" i="9" s="1"/>
  <c r="B28" i="9"/>
  <c r="B32" i="9"/>
  <c r="B36" i="9"/>
  <c r="B40" i="9"/>
  <c r="B44" i="9"/>
  <c r="B48" i="9"/>
  <c r="B52" i="9"/>
  <c r="B56" i="9"/>
  <c r="B60" i="9"/>
  <c r="B64" i="9"/>
  <c r="B68" i="9"/>
  <c r="B72" i="9"/>
  <c r="G183" i="9"/>
  <c r="E183" i="9" s="1"/>
  <c r="B183" i="9" s="1"/>
  <c r="M228" i="9"/>
  <c r="D296" i="5"/>
  <c r="I10" i="9"/>
  <c r="E27" i="9"/>
  <c r="B27" i="9" s="1"/>
  <c r="E31" i="9"/>
  <c r="B31" i="9" s="1"/>
  <c r="E35" i="9"/>
  <c r="B35" i="9" s="1"/>
  <c r="E39" i="9"/>
  <c r="B39" i="9" s="1"/>
  <c r="E43" i="9"/>
  <c r="B43" i="9" s="1"/>
  <c r="G181" i="9"/>
  <c r="E181" i="9" s="1"/>
  <c r="B181" i="9" s="1"/>
  <c r="E82" i="4"/>
  <c r="D78" i="1" s="1"/>
  <c r="G315" i="9"/>
  <c r="E315" i="9" s="1"/>
  <c r="B315" i="9" s="1"/>
  <c r="G316" i="9"/>
  <c r="E316" i="9" s="1"/>
  <c r="B316" i="9" s="1"/>
  <c r="F197" i="5"/>
  <c r="E114" i="6"/>
  <c r="E141" i="6" s="1"/>
  <c r="B25" i="9"/>
  <c r="B29" i="9"/>
  <c r="B33" i="9"/>
  <c r="B37" i="9"/>
  <c r="B41" i="9"/>
  <c r="B45" i="9"/>
  <c r="B49" i="9"/>
  <c r="B53" i="9"/>
  <c r="B57" i="9"/>
  <c r="B61" i="9"/>
  <c r="B65" i="9"/>
  <c r="B69" i="9"/>
  <c r="B73" i="9"/>
  <c r="E159" i="9"/>
  <c r="B159" i="9" s="1"/>
  <c r="E167" i="9"/>
  <c r="B167" i="9" s="1"/>
  <c r="G187" i="9"/>
  <c r="E187" i="9" s="1"/>
  <c r="B187" i="9" s="1"/>
  <c r="B296" i="9"/>
  <c r="B160" i="9"/>
  <c r="B164" i="9"/>
  <c r="B168" i="9"/>
  <c r="B172" i="9"/>
  <c r="F229" i="9"/>
  <c r="B229" i="9" s="1"/>
  <c r="B244" i="9"/>
  <c r="B252" i="9"/>
  <c r="B260" i="9"/>
  <c r="B268" i="9"/>
  <c r="B276" i="9"/>
  <c r="B292" i="9"/>
  <c r="B231" i="9"/>
  <c r="B235" i="9"/>
  <c r="B239" i="9"/>
  <c r="B242" i="9"/>
  <c r="B243" i="9"/>
  <c r="B246" i="9"/>
  <c r="B247" i="9"/>
  <c r="B250" i="9"/>
  <c r="B251" i="9"/>
  <c r="B254" i="9"/>
  <c r="B255" i="9"/>
  <c r="B258" i="9"/>
  <c r="B259" i="9"/>
  <c r="B262" i="9"/>
  <c r="B263" i="9"/>
  <c r="B266" i="9"/>
  <c r="B267" i="9"/>
  <c r="B270" i="9"/>
  <c r="B271" i="9"/>
  <c r="B275" i="9"/>
  <c r="B279" i="9"/>
  <c r="B283" i="9"/>
  <c r="B287" i="9"/>
  <c r="B290" i="9"/>
  <c r="B291" i="9"/>
  <c r="H1259" i="1" l="1"/>
  <c r="I31" i="3"/>
  <c r="D1537" i="1"/>
  <c r="F177" i="5"/>
  <c r="D176" i="5"/>
  <c r="H24" i="3"/>
  <c r="C1181" i="1"/>
  <c r="F373" i="4"/>
  <c r="C368" i="1"/>
  <c r="F125" i="4"/>
  <c r="C121" i="1"/>
  <c r="I33" i="3"/>
  <c r="D1538" i="1"/>
  <c r="D424" i="1"/>
  <c r="G1681" i="1"/>
  <c r="H1681" i="1"/>
  <c r="G1572" i="1"/>
  <c r="H1572" i="1"/>
  <c r="H24" i="9"/>
  <c r="F153" i="4"/>
  <c r="G24" i="9"/>
  <c r="D152" i="4"/>
  <c r="C149" i="1"/>
  <c r="D6" i="5"/>
  <c r="F7" i="5"/>
  <c r="H22" i="3"/>
  <c r="C1012" i="1"/>
  <c r="H30" i="3"/>
  <c r="F114" i="6"/>
  <c r="C1510" i="1"/>
  <c r="F164" i="4"/>
  <c r="C160" i="1"/>
  <c r="F629" i="4"/>
  <c r="C623" i="1"/>
  <c r="D417" i="4"/>
  <c r="C303" i="1"/>
  <c r="H258" i="1"/>
  <c r="G258" i="1"/>
  <c r="F49" i="4"/>
  <c r="C45" i="1"/>
  <c r="H1075" i="1"/>
  <c r="G1075" i="1"/>
  <c r="G530" i="1"/>
  <c r="F296" i="5"/>
  <c r="C1300" i="1"/>
  <c r="E310" i="9"/>
  <c r="B310" i="9" s="1"/>
  <c r="I22" i="3"/>
  <c r="E6" i="5"/>
  <c r="D1012" i="1"/>
  <c r="E308" i="4"/>
  <c r="D316" i="1"/>
  <c r="D141" i="6"/>
  <c r="F5" i="6"/>
  <c r="H27" i="3"/>
  <c r="C1401" i="1"/>
  <c r="F88" i="5"/>
  <c r="C1093" i="1"/>
  <c r="F491" i="4"/>
  <c r="D430" i="4"/>
  <c r="C485" i="1"/>
  <c r="F230" i="4"/>
  <c r="C226" i="1"/>
  <c r="E6" i="4"/>
  <c r="D3" i="1"/>
  <c r="F89" i="6"/>
  <c r="C1485" i="1"/>
  <c r="F321" i="4"/>
  <c r="K1481" i="9"/>
  <c r="G344" i="9"/>
  <c r="E344" i="9" s="1"/>
  <c r="B344" i="9" s="1"/>
  <c r="I39" i="3"/>
  <c r="C1621" i="1"/>
  <c r="G346" i="9"/>
  <c r="E346" i="9" s="1"/>
  <c r="I1566" i="1"/>
  <c r="I1541" i="1"/>
  <c r="I1551" i="1"/>
  <c r="D69" i="5"/>
  <c r="G566" i="1"/>
  <c r="H566" i="1"/>
  <c r="D535" i="4"/>
  <c r="E176" i="5"/>
  <c r="D1180" i="1" s="1"/>
  <c r="I24" i="3"/>
  <c r="D1181" i="1"/>
  <c r="F522" i="4"/>
  <c r="C516" i="1"/>
  <c r="I30" i="3"/>
  <c r="D1510" i="1"/>
  <c r="I23" i="3"/>
  <c r="D1074" i="1"/>
  <c r="D360" i="4"/>
  <c r="F7" i="4"/>
  <c r="D6" i="4"/>
  <c r="C3" i="1"/>
  <c r="E535" i="4"/>
  <c r="D530" i="1"/>
  <c r="H530" i="1" s="1"/>
  <c r="F147" i="5"/>
  <c r="D1152" i="1"/>
  <c r="F82" i="4"/>
  <c r="C78" i="1"/>
  <c r="H35" i="3"/>
  <c r="C1571" i="1"/>
  <c r="F228" i="9"/>
  <c r="F35" i="6"/>
  <c r="H28" i="3"/>
  <c r="C1431" i="1"/>
  <c r="G338" i="9"/>
  <c r="E338" i="9" s="1"/>
  <c r="B338" i="9" s="1"/>
  <c r="F203" i="5"/>
  <c r="C1207" i="1"/>
  <c r="E152" i="4"/>
  <c r="F251" i="5"/>
  <c r="H25" i="3"/>
  <c r="C1255" i="1"/>
  <c r="I40" i="3"/>
  <c r="C1622" i="1"/>
  <c r="F273" i="4"/>
  <c r="C269" i="1"/>
  <c r="F106" i="4"/>
  <c r="C102" i="1"/>
  <c r="G343" i="9"/>
  <c r="E343" i="9" s="1"/>
  <c r="F129" i="6"/>
  <c r="C1525" i="1"/>
  <c r="G591" i="1"/>
  <c r="H591" i="1"/>
  <c r="I1579" i="1"/>
  <c r="I1570" i="1"/>
  <c r="I1581" i="1"/>
  <c r="I1545" i="1"/>
  <c r="I1568" i="1"/>
  <c r="G526" i="1"/>
  <c r="H526" i="1"/>
  <c r="G579" i="1"/>
  <c r="H579" i="1"/>
  <c r="F571" i="4"/>
  <c r="C565" i="1"/>
  <c r="F536" i="4"/>
  <c r="H1525" i="1" l="1"/>
  <c r="G1525" i="1"/>
  <c r="E299" i="4"/>
  <c r="I18" i="3"/>
  <c r="D148" i="1"/>
  <c r="H1431" i="1"/>
  <c r="G1431" i="1"/>
  <c r="G1571" i="1"/>
  <c r="H1571" i="1"/>
  <c r="H1152" i="1"/>
  <c r="G1152" i="1"/>
  <c r="G3" i="1"/>
  <c r="H3" i="1"/>
  <c r="H1093" i="1"/>
  <c r="G1093" i="1"/>
  <c r="E417" i="4"/>
  <c r="D412" i="1" s="1"/>
  <c r="D303" i="1"/>
  <c r="E418" i="4"/>
  <c r="D413" i="1" s="1"/>
  <c r="F308" i="4"/>
  <c r="H160" i="1"/>
  <c r="G160" i="1"/>
  <c r="G306" i="9"/>
  <c r="E306" i="9" s="1"/>
  <c r="B306" i="9" s="1"/>
  <c r="G299" i="9"/>
  <c r="F6" i="5"/>
  <c r="C1011" i="1"/>
  <c r="H1538" i="1"/>
  <c r="G1538" i="1"/>
  <c r="H368" i="1"/>
  <c r="G368" i="1"/>
  <c r="F176" i="5"/>
  <c r="C1180" i="1"/>
  <c r="H269" i="1"/>
  <c r="G269" i="1"/>
  <c r="H1255" i="1"/>
  <c r="G1255" i="1"/>
  <c r="H1207" i="1"/>
  <c r="G1207" i="1"/>
  <c r="D422" i="4"/>
  <c r="D300" i="4"/>
  <c r="F6" i="4"/>
  <c r="H17" i="3"/>
  <c r="C2" i="1"/>
  <c r="G516" i="1"/>
  <c r="H516" i="1"/>
  <c r="F69" i="5"/>
  <c r="H23" i="3"/>
  <c r="C1074" i="1"/>
  <c r="B346" i="9"/>
  <c r="E345" i="9"/>
  <c r="I10" i="3" s="1"/>
  <c r="G485" i="1"/>
  <c r="H485" i="1"/>
  <c r="F141" i="6"/>
  <c r="H31" i="3"/>
  <c r="C1537" i="1"/>
  <c r="H1300" i="1"/>
  <c r="G1300" i="1"/>
  <c r="F417" i="4"/>
  <c r="C412" i="1"/>
  <c r="H1012" i="1"/>
  <c r="G1012" i="1"/>
  <c r="H149" i="1"/>
  <c r="G149" i="1"/>
  <c r="E342" i="9"/>
  <c r="B343" i="9"/>
  <c r="H78" i="1"/>
  <c r="G78" i="1"/>
  <c r="F535" i="4"/>
  <c r="D640" i="4"/>
  <c r="C529" i="1"/>
  <c r="G1621" i="1"/>
  <c r="H1621" i="1"/>
  <c r="H11" i="3"/>
  <c r="I17" i="3"/>
  <c r="E422" i="4"/>
  <c r="D2" i="1"/>
  <c r="D639" i="4"/>
  <c r="F430" i="4"/>
  <c r="C424" i="1"/>
  <c r="H1401" i="1"/>
  <c r="G1401" i="1"/>
  <c r="G348" i="9"/>
  <c r="E348" i="9" s="1"/>
  <c r="H299" i="9"/>
  <c r="D1011" i="1"/>
  <c r="G623" i="1"/>
  <c r="H623" i="1"/>
  <c r="H1510" i="1"/>
  <c r="G1510" i="1"/>
  <c r="D299" i="4"/>
  <c r="H18" i="3"/>
  <c r="F152" i="4"/>
  <c r="C148" i="1"/>
  <c r="H121" i="1"/>
  <c r="G121" i="1"/>
  <c r="H1181" i="1"/>
  <c r="G1181" i="1"/>
  <c r="G565" i="1"/>
  <c r="H565" i="1"/>
  <c r="H102" i="1"/>
  <c r="G102" i="1"/>
  <c r="H1622" i="1"/>
  <c r="G1622" i="1"/>
  <c r="B228" i="9"/>
  <c r="E640" i="4"/>
  <c r="D634" i="1" s="1"/>
  <c r="D529" i="1"/>
  <c r="D418" i="4"/>
  <c r="F360" i="4"/>
  <c r="C355" i="1"/>
  <c r="H1485" i="1"/>
  <c r="G1485" i="1"/>
  <c r="H226" i="1"/>
  <c r="G226" i="1"/>
  <c r="H316" i="1"/>
  <c r="G316" i="1"/>
  <c r="G45" i="1"/>
  <c r="H45" i="1"/>
  <c r="H303" i="1"/>
  <c r="G303" i="1"/>
  <c r="E24" i="9"/>
  <c r="E639" i="4"/>
  <c r="D633" i="1" s="1"/>
  <c r="E299" i="9" l="1"/>
  <c r="B299" i="9" s="1"/>
  <c r="E347" i="9"/>
  <c r="B348" i="9"/>
  <c r="G424" i="1"/>
  <c r="H424" i="1"/>
  <c r="E643" i="4"/>
  <c r="D417" i="1"/>
  <c r="H1074" i="1"/>
  <c r="G1074" i="1"/>
  <c r="C296" i="1"/>
  <c r="G355" i="1"/>
  <c r="H355" i="1"/>
  <c r="D301" i="4"/>
  <c r="F299" i="4"/>
  <c r="D423" i="4"/>
  <c r="C295" i="1"/>
  <c r="H412" i="1"/>
  <c r="G412" i="1"/>
  <c r="H1537" i="1"/>
  <c r="G1537" i="1"/>
  <c r="G2" i="1"/>
  <c r="H2" i="1"/>
  <c r="D643" i="4"/>
  <c r="F422" i="4"/>
  <c r="C417" i="1"/>
  <c r="H1180" i="1"/>
  <c r="G1180" i="1"/>
  <c r="E423" i="4"/>
  <c r="E301" i="4"/>
  <c r="D297" i="1" s="1"/>
  <c r="D295" i="1"/>
  <c r="B24" i="9"/>
  <c r="H148" i="1"/>
  <c r="G148" i="1"/>
  <c r="H9" i="3"/>
  <c r="F639" i="4"/>
  <c r="C633" i="1"/>
  <c r="E300" i="4"/>
  <c r="D296" i="1" s="1"/>
  <c r="G529" i="1"/>
  <c r="H529" i="1"/>
  <c r="F418" i="4"/>
  <c r="C413" i="1"/>
  <c r="N3" i="9"/>
  <c r="I11" i="3"/>
  <c r="F640" i="4"/>
  <c r="C634" i="1"/>
  <c r="H8" i="3"/>
  <c r="H1011" i="1"/>
  <c r="G1011" i="1"/>
  <c r="K3" i="9" l="1"/>
  <c r="I9" i="3"/>
  <c r="G417" i="1"/>
  <c r="H417" i="1"/>
  <c r="D644" i="4"/>
  <c r="F423" i="4"/>
  <c r="D425" i="4"/>
  <c r="C418" i="1"/>
  <c r="G20" i="9"/>
  <c r="G633" i="1"/>
  <c r="H633" i="1"/>
  <c r="D424" i="4"/>
  <c r="F301" i="4"/>
  <c r="C297" i="1"/>
  <c r="F300" i="4"/>
  <c r="D637" i="1"/>
  <c r="G634" i="1"/>
  <c r="H634" i="1"/>
  <c r="H413" i="1"/>
  <c r="G413" i="1"/>
  <c r="H296" i="1"/>
  <c r="G296" i="1"/>
  <c r="M3" i="9"/>
  <c r="E644" i="4"/>
  <c r="E645" i="4" s="1"/>
  <c r="E425" i="4"/>
  <c r="D420" i="1" s="1"/>
  <c r="D418" i="1"/>
  <c r="H20" i="9"/>
  <c r="D645" i="4"/>
  <c r="F643" i="4"/>
  <c r="C637" i="1"/>
  <c r="G295" i="1"/>
  <c r="H295" i="1"/>
  <c r="E424" i="4"/>
  <c r="D419" i="1" s="1"/>
  <c r="D639" i="1" l="1"/>
  <c r="H297" i="1"/>
  <c r="G297" i="1"/>
  <c r="G637" i="1"/>
  <c r="H637" i="1"/>
  <c r="H334" i="9"/>
  <c r="G334" i="9"/>
  <c r="E334" i="9" s="1"/>
  <c r="F424" i="4"/>
  <c r="C419" i="1"/>
  <c r="E20" i="9"/>
  <c r="B20" i="9" s="1"/>
  <c r="D646" i="4"/>
  <c r="F644" i="4"/>
  <c r="C638" i="1"/>
  <c r="F645" i="4"/>
  <c r="D649" i="4"/>
  <c r="C639" i="1"/>
  <c r="E646" i="4"/>
  <c r="D638" i="1"/>
  <c r="F425" i="4"/>
  <c r="C420" i="1"/>
  <c r="H418" i="1"/>
  <c r="G418" i="1"/>
  <c r="H19" i="3" l="1"/>
  <c r="C643" i="1"/>
  <c r="F646" i="4"/>
  <c r="D650" i="4"/>
  <c r="C640" i="1"/>
  <c r="G297" i="9"/>
  <c r="E297" i="9" s="1"/>
  <c r="B297" i="9" s="1"/>
  <c r="E650" i="4"/>
  <c r="D640" i="1"/>
  <c r="G638" i="1"/>
  <c r="H638" i="1"/>
  <c r="H419" i="1"/>
  <c r="G419" i="1"/>
  <c r="H420" i="1"/>
  <c r="G420" i="1"/>
  <c r="G639" i="1"/>
  <c r="H639" i="1"/>
  <c r="B334" i="9"/>
  <c r="E298" i="9"/>
  <c r="I8" i="3" s="1"/>
  <c r="E649" i="4"/>
  <c r="I19" i="3" l="1"/>
  <c r="D643" i="1"/>
  <c r="G643" i="1" s="1"/>
  <c r="I20" i="3"/>
  <c r="D644" i="1"/>
  <c r="G640" i="1"/>
  <c r="H640" i="1"/>
  <c r="H7" i="3"/>
  <c r="F650" i="4"/>
  <c r="H20" i="3"/>
  <c r="C644" i="1"/>
  <c r="F649" i="4"/>
  <c r="G644" i="1" l="1"/>
  <c r="H644" i="1"/>
  <c r="H643" i="1"/>
  <c r="J3" i="9"/>
  <c r="G295" i="9" l="1"/>
  <c r="E295" i="9" s="1"/>
  <c r="H295" i="9"/>
  <c r="L293" i="9"/>
  <c r="F293" i="9" s="1"/>
  <c r="G18" i="9"/>
  <c r="H18" i="9"/>
  <c r="K12" i="9"/>
  <c r="H21" i="9"/>
  <c r="G16" i="9"/>
  <c r="L16" i="9"/>
  <c r="G15" i="9"/>
  <c r="G17" i="9"/>
  <c r="I8" i="9"/>
  <c r="K13" i="9"/>
  <c r="J8" i="9"/>
  <c r="I7" i="9"/>
  <c r="J6" i="9"/>
  <c r="G22" i="9"/>
  <c r="J17" i="9"/>
  <c r="J9" i="9"/>
  <c r="J11" i="9"/>
  <c r="K6" i="9"/>
  <c r="J10" i="9"/>
  <c r="I13" i="9"/>
  <c r="I5" i="9"/>
  <c r="G21" i="9"/>
  <c r="E21" i="9" s="1"/>
  <c r="B21" i="9" s="1"/>
  <c r="K5" i="9"/>
  <c r="K10" i="9"/>
  <c r="J5" i="9"/>
  <c r="J12" i="9"/>
  <c r="M15" i="9"/>
  <c r="H17" i="9"/>
  <c r="H15" i="9"/>
  <c r="I12" i="9"/>
  <c r="E12" i="9" s="1"/>
  <c r="B12" i="9" s="1"/>
  <c r="J7" i="9"/>
  <c r="I11" i="9"/>
  <c r="K11" i="9"/>
  <c r="K8" i="9"/>
  <c r="K7" i="9"/>
  <c r="M16" i="9"/>
  <c r="I9" i="9"/>
  <c r="H22" i="9"/>
  <c r="I17" i="9"/>
  <c r="L15" i="9"/>
  <c r="H16" i="9"/>
  <c r="K9" i="9"/>
  <c r="I6" i="9"/>
  <c r="J13" i="9"/>
  <c r="F15" i="9" l="1"/>
  <c r="E9" i="9"/>
  <c r="B9" i="9" s="1"/>
  <c r="E5" i="9"/>
  <c r="E8" i="9"/>
  <c r="B8" i="9" s="1"/>
  <c r="E18" i="9"/>
  <c r="B18" i="9" s="1"/>
  <c r="E16" i="9"/>
  <c r="E11" i="9"/>
  <c r="B11" i="9" s="1"/>
  <c r="E13" i="9"/>
  <c r="B13" i="9" s="1"/>
  <c r="E7" i="9"/>
  <c r="B7" i="9" s="1"/>
  <c r="E17" i="9"/>
  <c r="B17" i="9" s="1"/>
  <c r="B293" i="9"/>
  <c r="F23" i="9"/>
  <c r="E6" i="9"/>
  <c r="B6" i="9" s="1"/>
  <c r="E10" i="9"/>
  <c r="B10" i="9" s="1"/>
  <c r="E15" i="9"/>
  <c r="B5" i="9"/>
  <c r="E22" i="9"/>
  <c r="B22" i="9" s="1"/>
  <c r="F16" i="9"/>
  <c r="F14" i="9" s="1"/>
  <c r="B295" i="9"/>
  <c r="E23" i="9"/>
  <c r="I7" i="3" s="1"/>
  <c r="E4" i="9" l="1"/>
  <c r="F3" i="9"/>
  <c r="E14" i="9"/>
  <c r="I13" i="3" s="1"/>
  <c r="B15" i="9"/>
  <c r="B16" i="9"/>
  <c r="E3" i="9" l="1"/>
</calcChain>
</file>

<file path=xl/sharedStrings.xml><?xml version="1.0" encoding="utf-8"?>
<sst xmlns="http://schemas.openxmlformats.org/spreadsheetml/2006/main" count="4733" uniqueCount="3656">
  <si>
    <t>Obveznik:</t>
  </si>
  <si>
    <t>36071 - OPĆINA ZEMUNIK DONJI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</si>
  <si>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</si>
  <si>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</si>
  <si>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</si>
  <si>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</si>
  <si>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</si>
  <si>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</si>
  <si>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</si>
  <si>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</si>
  <si>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</si>
  <si>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</si>
  <si>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</si>
  <si>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</si>
  <si>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</si>
  <si>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</si>
  <si>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</si>
  <si>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</si>
  <si>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</si>
  <si>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</si>
  <si>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</si>
  <si>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</si>
  <si>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</si>
  <si>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</si>
  <si>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</si>
  <si>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</si>
  <si>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</si>
  <si>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</si>
  <si>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</si>
  <si>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</si>
  <si>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</si>
  <si>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</si>
  <si>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</si>
  <si>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</si>
  <si>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</si>
  <si>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</si>
  <si>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</si>
  <si>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</si>
  <si>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</si>
  <si>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</si>
  <si>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</si>
  <si>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</si>
  <si>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</si>
  <si>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</si>
  <si>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</si>
  <si>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</si>
  <si>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</si>
  <si>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</si>
  <si>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</si>
  <si>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</si>
  <si>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</si>
  <si>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</si>
  <si>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</si>
  <si>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</si>
  <si>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</si>
  <si>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</si>
  <si>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</si>
  <si>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</si>
  <si>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</si>
  <si>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</si>
  <si>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</si>
  <si>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</si>
  <si>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</si>
  <si>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</si>
  <si>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</si>
  <si>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</si>
  <si>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</si>
  <si>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</si>
  <si>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</si>
  <si>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</si>
  <si>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</si>
  <si>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</si>
  <si>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</si>
  <si>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</si>
  <si>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</si>
  <si>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</si>
  <si>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</si>
  <si>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</si>
  <si>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</si>
  <si>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</si>
  <si>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</si>
  <si>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</si>
  <si>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</si>
  <si>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</si>
  <si>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</si>
  <si>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</si>
  <si>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</si>
  <si>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</si>
  <si>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</si>
  <si>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</si>
  <si>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</si>
  <si>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</si>
  <si>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</si>
  <si>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</si>
  <si>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</si>
  <si>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</si>
  <si>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</si>
  <si>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</si>
  <si>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</si>
  <si>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</si>
  <si>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</si>
  <si>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</si>
  <si>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</si>
  <si>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</si>
  <si>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</si>
  <si>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</si>
  <si>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</si>
  <si>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</si>
  <si>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</si>
  <si>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</si>
  <si>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</si>
  <si>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</si>
  <si>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</si>
  <si>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</si>
  <si>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</si>
  <si>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</si>
  <si>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</si>
  <si>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</si>
  <si>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</si>
  <si>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</si>
  <si>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</si>
  <si>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</si>
  <si>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</si>
  <si>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</si>
  <si>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</si>
  <si>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</si>
  <si>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</si>
  <si>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</si>
  <si>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</si>
  <si>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</si>
  <si>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</si>
  <si>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</si>
  <si>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</si>
  <si>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</si>
  <si>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</si>
  <si>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</si>
  <si>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</si>
  <si>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</si>
  <si>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</si>
  <si>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</si>
  <si>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</si>
  <si>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</si>
  <si>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</si>
  <si>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</si>
  <si>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</si>
  <si>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</si>
  <si>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</si>
  <si>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</si>
  <si>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</si>
  <si>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</si>
  <si>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</si>
  <si>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</si>
  <si>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</si>
  <si>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</si>
  <si>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</si>
  <si>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</si>
  <si>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</si>
  <si>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</si>
  <si>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</si>
  <si>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</si>
  <si>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</si>
  <si>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</si>
  <si>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</si>
  <si>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</si>
  <si>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</si>
  <si>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</si>
  <si>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</si>
  <si>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</si>
  <si>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</si>
  <si>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</si>
  <si>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</si>
  <si>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</si>
  <si>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</si>
  <si>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</si>
  <si>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</si>
  <si>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</si>
  <si>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</si>
  <si>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</si>
  <si>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</si>
  <si>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</si>
  <si>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</si>
  <si>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</si>
  <si>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</si>
  <si>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</si>
  <si>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</si>
  <si>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</si>
  <si>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</si>
  <si>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</si>
  <si>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</si>
  <si>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</si>
  <si>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</si>
  <si>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</si>
  <si>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</si>
  <si>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</si>
  <si>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</si>
  <si>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</si>
  <si>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</si>
  <si>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</si>
  <si>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</si>
  <si>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</si>
  <si>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</si>
  <si>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</si>
  <si>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</si>
  <si>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</si>
  <si>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</si>
  <si>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</si>
  <si>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</si>
  <si>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</si>
  <si>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</si>
  <si>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</si>
  <si>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</si>
  <si>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</si>
  <si>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</si>
  <si>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</si>
  <si>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</si>
  <si>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</si>
  <si>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</si>
  <si>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</si>
  <si>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</si>
  <si>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</si>
  <si>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</si>
  <si>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</si>
  <si>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</si>
  <si>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</si>
  <si>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</si>
  <si>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</si>
  <si>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</si>
  <si>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</si>
  <si>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</si>
  <si>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</si>
  <si>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</si>
  <si>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</si>
  <si>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</si>
  <si>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</si>
  <si>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</si>
  <si>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</si>
  <si>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</si>
  <si>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</si>
  <si>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</si>
  <si>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</si>
  <si>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</si>
  <si>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</si>
  <si>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</si>
  <si>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</si>
  <si>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</si>
  <si>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</si>
  <si>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</si>
  <si>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</si>
  <si>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</si>
  <si>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</si>
  <si>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</si>
  <si>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</si>
  <si>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</si>
  <si>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</si>
  <si>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</si>
  <si>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</si>
  <si>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</si>
  <si>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</si>
  <si>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</si>
  <si>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</si>
  <si>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</si>
  <si>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</si>
  <si>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</si>
  <si>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</si>
  <si>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</si>
  <si>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</si>
  <si>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</si>
  <si>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</si>
  <si>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</si>
  <si>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</si>
  <si>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</si>
  <si>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</si>
  <si>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</si>
  <si>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</si>
  <si>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</si>
  <si>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</si>
  <si>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</si>
  <si>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</si>
  <si>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</si>
  <si>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</si>
  <si>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</si>
  <si>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</si>
  <si>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</si>
  <si>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</si>
  <si>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</si>
  <si>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</si>
  <si>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</si>
  <si>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</si>
  <si>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</si>
  <si>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</si>
  <si>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</si>
  <si>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</si>
  <si>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</si>
  <si>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</si>
  <si>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</si>
  <si>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</si>
  <si>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</si>
  <si>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</si>
  <si>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</si>
  <si>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</si>
  <si>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</si>
  <si>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</si>
  <si>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</si>
  <si>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</si>
  <si>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</si>
  <si>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</si>
  <si>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</si>
  <si>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</si>
  <si>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</si>
  <si>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</si>
  <si>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</si>
  <si>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</si>
  <si>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</si>
  <si>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</si>
  <si>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</si>
  <si>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</si>
  <si>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</si>
  <si>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</si>
  <si>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</si>
  <si>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</si>
  <si>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</si>
  <si>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</si>
  <si>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</si>
  <si>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</si>
  <si>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</si>
  <si>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</si>
  <si>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</si>
  <si>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</si>
  <si>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</si>
  <si>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</si>
  <si>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</si>
  <si>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</si>
  <si>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</si>
  <si>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</si>
  <si>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</si>
  <si>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</si>
  <si>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</si>
  <si>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</si>
  <si>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</si>
  <si>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</si>
  <si>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</si>
  <si>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</si>
  <si>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</si>
  <si>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</si>
  <si>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</si>
  <si>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</si>
  <si>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</si>
  <si>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</si>
  <si>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</si>
  <si>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</si>
  <si>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</si>
  <si>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</si>
  <si>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</si>
  <si>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</si>
  <si>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</si>
  <si>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</si>
  <si>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</si>
  <si>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</si>
  <si>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</si>
  <si>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</si>
  <si>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</si>
  <si>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</si>
  <si>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</si>
  <si>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</si>
  <si>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</si>
  <si>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</si>
  <si>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</si>
  <si>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</si>
  <si>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</si>
  <si>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</si>
  <si>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</si>
  <si>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</si>
  <si>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</si>
  <si>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</si>
  <si>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</si>
  <si>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</si>
  <si>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</si>
  <si>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</si>
  <si>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</si>
  <si>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</si>
  <si>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</si>
  <si>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</si>
  <si>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</si>
  <si>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</si>
  <si>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</si>
  <si>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</si>
  <si>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</si>
  <si>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</si>
  <si>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</si>
  <si>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</si>
  <si>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</si>
  <si>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</si>
  <si>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</si>
  <si>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</si>
  <si>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</si>
  <si>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</si>
  <si>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</si>
  <si>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</si>
  <si>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</si>
  <si>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</si>
  <si>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</si>
  <si>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</si>
  <si>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</si>
  <si>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</si>
  <si>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</si>
  <si>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</si>
  <si>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</si>
  <si>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</si>
  <si>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</si>
  <si>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</si>
  <si>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</si>
  <si>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</si>
  <si>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</si>
  <si>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</si>
  <si>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</si>
  <si>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</si>
  <si>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</si>
  <si>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</si>
  <si>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</si>
  <si>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</si>
  <si>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</si>
  <si>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</si>
  <si>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</si>
  <si>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</si>
  <si>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</si>
  <si>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</si>
  <si>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</si>
  <si>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</si>
  <si>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</si>
  <si>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</si>
  <si>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</si>
  <si>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</si>
  <si>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</si>
  <si>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</si>
  <si>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</si>
  <si>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</si>
  <si>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</si>
  <si>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</si>
  <si>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</si>
  <si>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</si>
  <si>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</si>
  <si>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</si>
  <si>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</si>
  <si>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</si>
  <si>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</si>
  <si>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</si>
  <si>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</si>
  <si>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</si>
  <si>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</si>
  <si>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</si>
  <si>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</si>
  <si>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</si>
  <si>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</si>
  <si>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</si>
  <si>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</si>
  <si>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</si>
  <si>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</si>
  <si>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</si>
  <si>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</si>
  <si>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</si>
  <si>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</si>
  <si>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</si>
  <si>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</si>
  <si>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</si>
  <si>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</si>
  <si>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</si>
  <si>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</si>
  <si>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</si>
  <si>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</si>
  <si>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</si>
  <si>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</si>
  <si>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</si>
  <si>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</si>
  <si>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</si>
  <si>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</si>
  <si>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</si>
  <si>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</si>
  <si>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</si>
  <si>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</si>
  <si>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</si>
  <si>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</si>
  <si>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</si>
  <si>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</si>
  <si>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</si>
  <si>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</si>
  <si>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</si>
  <si>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</si>
  <si>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</si>
  <si>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</si>
  <si>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</si>
  <si>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</si>
  <si>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</si>
  <si>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</si>
  <si>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</si>
  <si>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</si>
  <si>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</si>
  <si>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</si>
  <si>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</si>
  <si>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</si>
  <si>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</si>
  <si>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</si>
  <si>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</si>
  <si>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</si>
  <si>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</si>
  <si>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</si>
  <si>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</si>
  <si>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</si>
  <si>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</si>
  <si>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</si>
  <si>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</si>
  <si>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</si>
  <si>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</si>
  <si>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</si>
  <si>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</si>
  <si>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</si>
  <si>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</si>
  <si>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</si>
  <si>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</si>
  <si>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</si>
  <si>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</si>
  <si>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</si>
  <si>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</si>
  <si>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</si>
  <si>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</si>
  <si>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</si>
  <si>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</si>
  <si>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</si>
  <si>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</si>
  <si>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</si>
  <si>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</si>
  <si>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</si>
  <si>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</si>
  <si>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</si>
  <si>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</si>
  <si>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</si>
  <si>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</si>
  <si>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</si>
  <si>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</si>
  <si>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</si>
  <si>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</si>
  <si>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</si>
  <si>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</si>
  <si>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</si>
  <si>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</si>
  <si>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</si>
  <si>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</si>
  <si>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</si>
  <si>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</si>
  <si>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</si>
  <si>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</si>
  <si>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</si>
  <si>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</si>
  <si>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</si>
  <si>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</si>
  <si>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</si>
  <si>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</si>
  <si>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</si>
  <si>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</si>
  <si>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</si>
  <si>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</si>
  <si>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</si>
  <si>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</si>
  <si>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</si>
  <si>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</si>
  <si>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</si>
  <si>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</si>
  <si>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</si>
  <si>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</si>
  <si>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</si>
  <si>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</si>
  <si>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</si>
  <si>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</si>
  <si>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</si>
  <si>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</si>
  <si>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</si>
  <si>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</si>
  <si>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</si>
  <si>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</si>
  <si>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</si>
  <si>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</si>
  <si>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</si>
  <si>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</si>
  <si>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</si>
  <si>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</si>
  <si>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</si>
  <si>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</si>
  <si>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</si>
  <si>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</si>
  <si>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</si>
  <si>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</si>
  <si>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</si>
  <si>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</si>
  <si>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</si>
  <si>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</si>
  <si>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</si>
  <si>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</si>
  <si>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</si>
  <si>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</si>
  <si>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</si>
  <si>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</si>
  <si>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</si>
  <si>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</si>
  <si>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</si>
  <si>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</si>
  <si>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</si>
  <si>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</si>
  <si>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</si>
  <si>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</si>
  <si>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</si>
  <si>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</si>
  <si>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</si>
  <si>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</si>
  <si>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</si>
  <si>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</si>
  <si>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</si>
  <si>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</si>
  <si>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</si>
  <si>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</si>
  <si>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</si>
  <si>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</si>
  <si>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</si>
  <si>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</si>
  <si>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</si>
  <si>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</si>
  <si>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</si>
  <si>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</si>
  <si>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</si>
  <si>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</si>
  <si>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</si>
  <si>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</si>
  <si>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</si>
  <si>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</si>
  <si>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</si>
  <si>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</si>
  <si>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</si>
  <si>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</si>
  <si>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</si>
  <si>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</si>
  <si>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</si>
  <si>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</si>
  <si>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</si>
  <si>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</si>
  <si>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</si>
  <si>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</si>
  <si>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</si>
  <si>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</si>
  <si>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</si>
  <si>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</si>
  <si>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</si>
  <si>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</si>
  <si>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</si>
  <si>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</si>
  <si>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</si>
  <si>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</si>
  <si>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</si>
  <si>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</si>
  <si>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</si>
  <si>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</si>
  <si>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</si>
  <si>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</si>
  <si>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</si>
  <si>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</si>
  <si>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</si>
  <si>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</si>
  <si>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</si>
  <si>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</si>
  <si>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</si>
  <si>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</si>
  <si>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</si>
  <si>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</si>
  <si>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</si>
  <si>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</si>
  <si>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</si>
  <si>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</si>
  <si>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</si>
  <si>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</si>
  <si>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</si>
  <si>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</si>
  <si>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</si>
  <si>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</si>
  <si>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</si>
  <si>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</si>
  <si>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</si>
  <si>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</si>
  <si>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</si>
  <si>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</si>
  <si>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</si>
  <si>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</si>
  <si>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</si>
  <si>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</si>
  <si>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</si>
  <si>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</si>
  <si>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</si>
  <si>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</si>
  <si>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</si>
  <si>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</si>
  <si>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</si>
  <si>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</si>
  <si>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</si>
  <si>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</si>
  <si>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</si>
  <si>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</si>
  <si>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</si>
  <si>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</si>
  <si>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</si>
  <si>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</si>
  <si>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</si>
  <si>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</si>
  <si>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</si>
  <si>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</si>
  <si>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</si>
  <si>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</si>
  <si>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</si>
  <si>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</si>
  <si>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</si>
  <si>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</si>
  <si>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</si>
  <si>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</si>
  <si>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</si>
  <si>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</si>
  <si>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</si>
  <si>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</si>
  <si>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</si>
  <si>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</si>
  <si>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</si>
  <si>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</si>
  <si>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</si>
  <si>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</si>
  <si>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</si>
  <si>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</si>
  <si>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</si>
  <si>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</si>
  <si>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</si>
  <si>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</si>
  <si>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</si>
  <si>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</si>
  <si>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</si>
  <si>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</si>
  <si>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</si>
  <si>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</si>
  <si>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</si>
  <si>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</si>
  <si>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</si>
  <si>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</si>
  <si>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</si>
  <si>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</si>
  <si>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</si>
  <si>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</si>
  <si>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</si>
  <si>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</si>
  <si>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</si>
  <si>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</si>
  <si>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</si>
  <si>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</si>
  <si>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</si>
  <si>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</si>
  <si>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</si>
  <si>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</si>
  <si>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</si>
  <si>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</si>
  <si>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</si>
  <si>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</si>
  <si>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</si>
  <si>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</si>
  <si>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</si>
  <si>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</si>
  <si>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</si>
  <si>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</si>
  <si>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</si>
  <si>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</si>
  <si>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</si>
  <si>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</si>
  <si>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</si>
  <si>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</si>
  <si>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</si>
  <si>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</si>
  <si>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</si>
  <si>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</si>
  <si>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</si>
  <si>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</si>
  <si>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</si>
  <si>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</si>
  <si>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</si>
  <si>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</si>
  <si>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</si>
  <si>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</si>
  <si>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</si>
  <si>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</si>
  <si>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</si>
  <si>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</si>
  <si>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</si>
  <si>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</si>
  <si>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</si>
  <si>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</si>
  <si>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</si>
  <si>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</si>
  <si>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</si>
  <si>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</si>
  <si>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</si>
  <si>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</si>
  <si>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</si>
  <si>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</si>
  <si>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</si>
  <si>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</si>
  <si>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</si>
  <si>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</si>
  <si>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</si>
  <si>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</si>
  <si>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</si>
  <si>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</si>
  <si>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</si>
  <si>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</si>
  <si>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</si>
  <si>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</si>
  <si>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</si>
  <si>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</si>
  <si>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</si>
  <si>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</si>
  <si>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</si>
  <si>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</si>
  <si>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</si>
  <si>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</si>
  <si>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</si>
  <si>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</si>
  <si>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</si>
  <si>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</si>
  <si>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</si>
  <si>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</si>
  <si>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</si>
  <si>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</si>
  <si>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</si>
  <si>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</si>
  <si>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</si>
  <si>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</si>
  <si>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</si>
  <si>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</si>
  <si>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</si>
  <si>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</si>
  <si>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</si>
  <si>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</si>
  <si>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</si>
  <si>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</si>
  <si>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</si>
  <si>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</si>
  <si>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</si>
  <si>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</si>
  <si>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</si>
  <si>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</si>
  <si>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</si>
  <si>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</si>
  <si>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</si>
  <si>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</si>
  <si>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</si>
  <si>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</si>
  <si>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</si>
  <si>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</si>
  <si>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</si>
  <si>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</si>
  <si>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</si>
  <si>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</si>
  <si>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</si>
  <si>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</si>
  <si>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</si>
  <si>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</si>
  <si>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</si>
  <si>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</si>
  <si>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</si>
  <si>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</si>
  <si>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</si>
  <si>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</si>
  <si>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</si>
  <si>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</si>
  <si>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</si>
  <si>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</si>
  <si>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</si>
  <si>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</si>
  <si>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</si>
  <si>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</si>
  <si>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</si>
  <si>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</si>
  <si>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</si>
  <si>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</si>
  <si>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</si>
  <si>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</si>
  <si>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</si>
  <si>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</si>
  <si>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</si>
  <si>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</si>
  <si>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</si>
  <si>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</si>
  <si>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</si>
  <si>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</si>
  <si>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</si>
  <si>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</si>
  <si>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</si>
  <si>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</si>
  <si>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</si>
  <si>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</si>
  <si>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</si>
  <si>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</si>
  <si>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</si>
  <si>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</si>
  <si>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</si>
  <si>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</si>
  <si>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</si>
  <si>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</si>
  <si>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</si>
  <si>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</si>
  <si>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</si>
  <si>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</si>
  <si>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</si>
  <si>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</si>
  <si>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</si>
  <si>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</si>
  <si>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</si>
  <si>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</si>
  <si>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</si>
  <si>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</si>
  <si>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</si>
  <si>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</si>
  <si>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</si>
  <si>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</si>
  <si>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</si>
  <si>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</si>
  <si>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</si>
  <si>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</si>
  <si>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</si>
  <si>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</si>
  <si>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</si>
  <si>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</si>
  <si>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</si>
  <si>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</si>
  <si>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</si>
  <si>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</si>
  <si>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</si>
  <si>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</si>
  <si>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</si>
  <si>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</si>
  <si>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</si>
  <si>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</si>
  <si>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</si>
  <si>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</si>
  <si>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</si>
  <si>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</si>
  <si>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</si>
  <si>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</si>
  <si>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</si>
  <si>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</si>
  <si>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</si>
  <si>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</si>
  <si>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</si>
  <si>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</si>
  <si>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</si>
  <si>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</si>
  <si>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</si>
  <si>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</si>
  <si>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</si>
  <si>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</si>
  <si>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</si>
  <si>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</si>
  <si>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</si>
  <si>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</si>
  <si>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</si>
  <si>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</si>
  <si>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</si>
  <si>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</si>
  <si>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</si>
  <si>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</si>
  <si>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</si>
  <si>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</si>
  <si>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</si>
  <si>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</si>
  <si>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</si>
  <si>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</si>
  <si>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</si>
  <si>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</si>
  <si>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</si>
  <si>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</si>
  <si>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</si>
  <si>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</si>
  <si>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</si>
  <si>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</si>
  <si>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</si>
  <si>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</si>
  <si>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</si>
  <si>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</si>
  <si>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</si>
  <si>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</si>
  <si>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</si>
  <si>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</si>
  <si>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</si>
  <si>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</si>
  <si>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</si>
  <si>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</si>
  <si>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</si>
  <si>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</si>
  <si>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</si>
  <si>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</si>
  <si>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</si>
  <si>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</si>
  <si>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</si>
  <si>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</si>
  <si>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</si>
  <si>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</si>
  <si>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</si>
  <si>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</si>
  <si>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</si>
  <si>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</si>
  <si>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</si>
  <si>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</si>
  <si>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</si>
  <si>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</si>
  <si>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</si>
  <si>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</si>
  <si>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</si>
  <si>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</si>
  <si>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</si>
  <si>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</si>
  <si>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</si>
  <si>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</si>
  <si>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</si>
  <si>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</si>
  <si>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</si>
  <si>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</si>
  <si>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</si>
  <si>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</si>
  <si>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</si>
  <si>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</si>
  <si>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</si>
  <si>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</si>
  <si>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</si>
  <si>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</si>
  <si>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</si>
  <si>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</si>
  <si>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</si>
  <si>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</si>
  <si>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</si>
  <si>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</si>
  <si>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</si>
  <si>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</si>
  <si>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</si>
  <si>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</si>
  <si>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</si>
  <si>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</si>
  <si>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</si>
  <si>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</si>
  <si>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</si>
  <si>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</si>
  <si>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</si>
  <si>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</si>
  <si>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</si>
  <si>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</si>
  <si>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</si>
  <si>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</si>
  <si>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</si>
  <si>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</si>
  <si>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</si>
  <si>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</si>
  <si>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</si>
  <si>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</si>
  <si>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</si>
  <si>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</si>
  <si>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</si>
  <si>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</si>
  <si>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</si>
  <si>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</si>
  <si>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</si>
  <si>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</si>
  <si>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</si>
  <si>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</si>
  <si>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</si>
  <si>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</si>
  <si>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</si>
  <si>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</si>
  <si>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</si>
  <si>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</si>
  <si>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</si>
  <si>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</si>
  <si>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</si>
  <si>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</si>
  <si>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</si>
  <si>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</si>
  <si>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</si>
  <si>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</si>
  <si>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</si>
  <si>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</si>
  <si>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</si>
  <si>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</si>
  <si>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</si>
  <si>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</si>
  <si>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</si>
  <si>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</si>
  <si>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</si>
  <si>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</si>
  <si>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</si>
  <si>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</si>
  <si>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</si>
  <si>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</si>
  <si>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</si>
  <si>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</si>
  <si>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</si>
  <si>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</si>
  <si>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</si>
  <si>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</si>
  <si>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</si>
  <si>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</si>
  <si>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</si>
  <si>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</si>
  <si>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</si>
  <si>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</si>
  <si>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</si>
  <si>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</si>
  <si>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</si>
  <si>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</si>
  <si>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</si>
  <si>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</si>
  <si>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</si>
  <si>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</si>
  <si>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</si>
  <si>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</si>
  <si>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</si>
  <si>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</si>
  <si>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</si>
  <si>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</si>
  <si>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</si>
  <si>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</si>
  <si>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</si>
  <si>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</si>
  <si>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</si>
  <si>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</si>
  <si>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</si>
  <si>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</si>
  <si>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</si>
  <si>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</si>
  <si>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</si>
  <si>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</si>
  <si>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</si>
  <si>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</si>
  <si>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</si>
  <si>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</si>
  <si>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</si>
  <si>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</si>
  <si>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</si>
  <si>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</si>
  <si>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</si>
  <si>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</si>
  <si>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</si>
  <si>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</si>
  <si>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</si>
  <si>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</si>
  <si>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</si>
  <si>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</si>
  <si>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</si>
  <si>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</si>
  <si>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</si>
  <si>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</si>
  <si>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</si>
  <si>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</si>
  <si>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</si>
  <si>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</si>
  <si>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</si>
  <si>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</si>
  <si>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</si>
  <si>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</si>
  <si>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</si>
  <si>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</si>
  <si>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</si>
  <si>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</si>
  <si>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</si>
  <si>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</si>
  <si>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</si>
  <si>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</si>
  <si>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</si>
  <si>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</si>
  <si>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</si>
  <si>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</si>
  <si>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</si>
  <si>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</si>
  <si>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</si>
  <si>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</si>
  <si>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</si>
  <si>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</si>
  <si>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</si>
  <si>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</si>
  <si>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</si>
  <si>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</si>
  <si>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</si>
  <si>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</si>
  <si>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</si>
  <si>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</si>
  <si>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</si>
  <si>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</si>
  <si>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</si>
  <si>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</si>
  <si>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</si>
  <si>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</si>
  <si>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</si>
  <si>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</si>
  <si>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</si>
  <si>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</si>
  <si>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</si>
  <si>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</si>
  <si>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</si>
  <si>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</si>
  <si>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</si>
  <si>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</si>
  <si>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</si>
  <si>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</si>
  <si>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</si>
  <si>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</si>
  <si>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</si>
  <si>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</si>
  <si>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</si>
  <si>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</si>
  <si>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</si>
  <si>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</si>
  <si>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</si>
  <si>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</si>
  <si>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</si>
  <si>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</si>
  <si>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</si>
  <si>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</si>
  <si>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</si>
  <si>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</si>
  <si>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</si>
  <si>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</si>
  <si>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</si>
  <si>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</si>
  <si>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</si>
  <si>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</si>
  <si>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</si>
  <si>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</si>
  <si>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</si>
  <si>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</si>
  <si>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</si>
  <si>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</si>
  <si>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</si>
  <si>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</si>
  <si>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</si>
  <si>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</si>
  <si>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</si>
  <si>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</si>
  <si>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</si>
  <si>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</si>
  <si>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</si>
  <si>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</si>
  <si>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</si>
  <si>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</si>
  <si>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</si>
  <si>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</si>
  <si>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</si>
  <si>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</si>
  <si>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</si>
  <si>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</si>
  <si>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</si>
  <si>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</si>
  <si>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</si>
  <si>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</si>
  <si>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</si>
  <si>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</si>
  <si>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</si>
  <si>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</si>
  <si>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</si>
  <si>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</si>
  <si>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</si>
  <si>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</si>
  <si>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</si>
  <si>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</si>
  <si>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</si>
  <si>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</si>
  <si>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</si>
  <si>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</si>
  <si>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</si>
  <si>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</si>
  <si>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</si>
  <si>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</si>
  <si>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</si>
  <si>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</si>
  <si>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</si>
  <si>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</si>
  <si>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</si>
  <si>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</si>
  <si>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</si>
  <si>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</si>
  <si>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</si>
  <si>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</si>
  <si>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</si>
  <si>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</si>
  <si>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</si>
  <si>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</si>
  <si>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</si>
  <si>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</si>
  <si>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</si>
  <si>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</si>
  <si>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</si>
  <si>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</si>
  <si>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</si>
  <si>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</si>
  <si>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</si>
  <si>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</si>
  <si>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</si>
  <si>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</si>
  <si>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</si>
  <si>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</si>
  <si>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</si>
  <si>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</si>
  <si>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</si>
  <si>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</si>
  <si>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</si>
  <si>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</si>
  <si>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</si>
  <si>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</si>
  <si>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</si>
  <si>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</si>
  <si>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</si>
  <si>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</si>
  <si>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</si>
  <si>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</si>
  <si>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</si>
  <si>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</si>
  <si>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</si>
  <si>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</si>
  <si>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</si>
  <si>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</si>
  <si>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</si>
  <si>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</si>
  <si>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</si>
  <si>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</si>
  <si>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</si>
  <si>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</si>
  <si>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</si>
  <si>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</si>
  <si>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</si>
  <si>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</si>
  <si>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</si>
  <si>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</si>
  <si>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</si>
  <si>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</si>
  <si>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</si>
  <si>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</si>
  <si>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</si>
  <si>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</si>
  <si>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</si>
  <si>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</si>
  <si>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</si>
  <si>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</si>
  <si>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</si>
  <si>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</si>
  <si>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</si>
  <si>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</si>
  <si>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</si>
  <si>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</si>
  <si>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</si>
  <si>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</si>
  <si>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</si>
  <si>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</si>
  <si>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</si>
  <si>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</si>
  <si>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</si>
  <si>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</si>
  <si>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</si>
  <si>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</si>
  <si>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</si>
  <si>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</si>
  <si>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</si>
  <si>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</si>
  <si>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</si>
  <si>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</si>
  <si>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</si>
  <si>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</si>
  <si>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</si>
  <si>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</si>
  <si>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</si>
  <si>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</si>
  <si>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</si>
  <si>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</si>
  <si>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</si>
  <si>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</si>
  <si>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</si>
  <si>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</si>
  <si>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</si>
  <si>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</si>
  <si>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</si>
  <si>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</si>
  <si>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</si>
  <si>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</si>
  <si>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</si>
  <si>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</si>
  <si>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</si>
  <si>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</si>
  <si>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</si>
  <si>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</si>
  <si>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</si>
  <si>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</si>
  <si>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</si>
  <si>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</si>
  <si>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</si>
  <si>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</si>
  <si>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</si>
  <si>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</si>
  <si>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</si>
  <si>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</si>
  <si>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</si>
  <si>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</si>
  <si>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</si>
  <si>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</si>
  <si>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</si>
  <si>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</si>
  <si>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</si>
  <si>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</si>
  <si>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</si>
  <si>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</si>
  <si>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</si>
  <si>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</si>
  <si>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</si>
  <si>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</si>
  <si>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</si>
  <si>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</si>
  <si>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</si>
  <si>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</si>
  <si>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</si>
  <si>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</si>
  <si>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</si>
  <si>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</si>
  <si>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</si>
  <si>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</si>
  <si>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</si>
  <si>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</si>
  <si>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</si>
  <si>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</si>
  <si>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</si>
  <si>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</si>
  <si>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</si>
  <si>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</si>
  <si>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</si>
  <si>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</si>
  <si>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</si>
  <si>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</si>
  <si>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</si>
  <si>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</si>
  <si>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</si>
  <si>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</si>
  <si>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</si>
  <si>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</si>
  <si>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</si>
  <si>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</si>
  <si>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</si>
  <si>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</si>
  <si>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</si>
  <si>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</si>
  <si>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</si>
  <si>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</si>
  <si>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</si>
  <si>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</si>
  <si>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</si>
  <si>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</si>
  <si>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</si>
  <si>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</si>
  <si>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</si>
  <si>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</si>
  <si>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</si>
  <si>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</si>
  <si>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</si>
  <si>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</si>
  <si>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</si>
  <si>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</si>
  <si>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</si>
  <si>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</si>
  <si>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</si>
  <si>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</si>
  <si>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</si>
  <si>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</si>
  <si>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</si>
  <si>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</si>
  <si>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</si>
  <si>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</si>
  <si>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</si>
  <si>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</si>
  <si>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</si>
  <si>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</si>
  <si>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</si>
  <si>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</si>
  <si>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</si>
  <si>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</si>
  <si>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</si>
  <si>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</si>
  <si>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</si>
  <si>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</si>
  <si>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</si>
  <si>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</si>
  <si>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</si>
  <si>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</si>
  <si>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</si>
  <si>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</si>
  <si>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</si>
  <si>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</si>
  <si>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</si>
  <si>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</si>
  <si>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</si>
  <si>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</si>
  <si>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</si>
  <si>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</si>
  <si>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</si>
  <si>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</si>
  <si>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</si>
  <si>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</si>
  <si>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</si>
  <si>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</si>
  <si>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</si>
  <si>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</si>
  <si>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</si>
  <si>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</si>
  <si>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</si>
  <si>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</si>
  <si>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</si>
  <si>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</si>
  <si>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</si>
  <si>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</si>
  <si>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</si>
  <si>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</si>
  <si>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</si>
  <si>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</si>
  <si>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</si>
  <si>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</si>
  <si>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</si>
  <si>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</si>
  <si>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</si>
  <si>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</si>
  <si>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</si>
  <si>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</si>
  <si>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</si>
  <si>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</si>
  <si>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</si>
  <si>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</si>
  <si>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</si>
  <si>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</si>
  <si>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</si>
  <si>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</si>
  <si>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</si>
  <si>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</si>
  <si>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</si>
  <si>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</si>
  <si>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</si>
  <si>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</si>
  <si>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</si>
  <si>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</si>
  <si>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</si>
  <si>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</si>
  <si>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</si>
  <si>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</si>
  <si>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</si>
  <si>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</si>
  <si>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</si>
  <si>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</si>
  <si>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</si>
  <si>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</si>
  <si>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</si>
  <si>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</si>
  <si>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</si>
  <si>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</si>
  <si>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</si>
  <si>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</si>
  <si>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</si>
  <si>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</si>
  <si>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</si>
  <si>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</si>
  <si>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</si>
  <si>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</si>
  <si>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</si>
  <si>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</si>
  <si>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</si>
  <si>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</si>
  <si>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</si>
  <si>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</si>
  <si>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</si>
  <si>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</si>
  <si>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</si>
  <si>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</si>
  <si>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</si>
  <si>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</si>
  <si>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</si>
  <si>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</si>
  <si>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</si>
  <si>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</si>
  <si>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</si>
  <si>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</si>
  <si>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</si>
  <si>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</si>
  <si>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</si>
  <si>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</si>
  <si>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</si>
  <si>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</si>
  <si>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</si>
  <si>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</si>
  <si>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</si>
  <si>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</si>
  <si>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</si>
  <si>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</si>
  <si>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</si>
  <si>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</si>
  <si>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</si>
  <si>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</si>
  <si>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</si>
  <si>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</si>
  <si>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</si>
  <si>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</si>
  <si>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</si>
  <si>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</si>
  <si>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</si>
  <si>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</si>
  <si>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</si>
  <si>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</si>
  <si>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</si>
  <si>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</si>
  <si>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</si>
  <si>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</si>
  <si>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</si>
  <si>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</si>
  <si>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</si>
  <si>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</si>
  <si>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</si>
  <si>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</si>
  <si>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</si>
  <si>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</si>
  <si>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</si>
  <si>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</si>
  <si>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</si>
  <si>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</si>
  <si>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</si>
  <si>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</si>
  <si>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</si>
  <si>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</si>
  <si>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</si>
  <si>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</si>
  <si>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</si>
  <si>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</si>
  <si>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</si>
  <si>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</si>
  <si>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</si>
  <si>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</si>
  <si>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</si>
  <si>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</si>
  <si>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</si>
  <si>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</si>
  <si>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</si>
  <si>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</si>
  <si>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</si>
  <si>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</si>
  <si>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</si>
  <si>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</si>
  <si>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</si>
  <si>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</si>
  <si>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</si>
  <si>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</si>
  <si>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</si>
  <si>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</si>
  <si>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</si>
  <si>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</si>
  <si>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</si>
  <si>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</si>
  <si>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</si>
  <si>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</si>
  <si>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</si>
  <si>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</si>
  <si>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</si>
  <si>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</si>
  <si>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</si>
  <si>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</si>
  <si>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</si>
  <si>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</si>
  <si>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</si>
  <si>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</si>
  <si>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</si>
  <si>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</si>
  <si>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</si>
  <si>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</si>
  <si>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</si>
  <si>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</si>
  <si>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</si>
  <si>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</si>
  <si>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</si>
  <si>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</si>
  <si>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</si>
  <si>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</si>
  <si>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</si>
  <si>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</si>
  <si>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</si>
  <si>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</si>
  <si>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</si>
  <si>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</si>
  <si>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</si>
  <si>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</si>
  <si>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</si>
  <si>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</si>
  <si>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</si>
  <si>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</si>
  <si>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</si>
  <si>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</si>
  <si>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</si>
  <si>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</si>
  <si>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</si>
  <si>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</si>
  <si>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</si>
  <si>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</si>
  <si>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</si>
  <si>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</si>
  <si>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</si>
  <si>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</si>
  <si>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</si>
  <si>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</si>
  <si>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</si>
  <si>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</si>
  <si>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</si>
  <si>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</si>
  <si>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</si>
  <si>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</si>
  <si>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</si>
  <si>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</si>
  <si>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</si>
  <si>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</si>
  <si>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</si>
  <si>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</si>
  <si>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</si>
  <si>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</si>
  <si>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</si>
  <si>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</si>
  <si>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</si>
  <si>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</si>
  <si>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</si>
  <si>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</si>
  <si>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</si>
  <si>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</si>
  <si>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</si>
  <si>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</si>
  <si>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</si>
  <si>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</si>
  <si>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</si>
  <si>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</si>
  <si>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</si>
  <si>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</si>
  <si>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</si>
  <si>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</si>
  <si>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</si>
  <si>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</si>
  <si>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</si>
  <si>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</si>
  <si>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</si>
  <si>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</si>
  <si>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</si>
  <si>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</si>
  <si>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</si>
  <si>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</si>
  <si>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</si>
  <si>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</si>
  <si>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</si>
  <si>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</si>
  <si>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</si>
  <si>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</si>
  <si>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</si>
  <si>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</si>
  <si>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</si>
  <si>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</si>
  <si>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</si>
  <si>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</si>
  <si>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</si>
  <si>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</si>
  <si>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</si>
  <si>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</si>
  <si>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</si>
  <si>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</si>
  <si>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</si>
  <si>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</si>
  <si>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</si>
  <si>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</si>
  <si>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</si>
  <si>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</si>
  <si>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</si>
  <si>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</si>
  <si>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</si>
  <si>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</si>
  <si>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</si>
  <si>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</si>
  <si>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</si>
  <si>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</si>
  <si>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</si>
  <si>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</si>
  <si>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</si>
  <si>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</si>
  <si>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</si>
  <si>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</si>
  <si>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</si>
  <si>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</si>
  <si>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</si>
  <si>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</si>
  <si>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</si>
  <si>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</si>
  <si>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</si>
  <si>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</si>
  <si>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</si>
  <si>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</si>
  <si>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</si>
  <si>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</si>
  <si>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</si>
  <si>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</si>
  <si>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</si>
  <si>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</si>
  <si>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</si>
  <si>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</si>
  <si>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</si>
  <si>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</si>
  <si>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</si>
  <si>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</si>
  <si>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</si>
  <si>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</si>
  <si>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</si>
  <si>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</si>
  <si>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</si>
  <si>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</si>
  <si>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</si>
  <si>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</si>
  <si>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</si>
  <si>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</si>
  <si>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</si>
  <si>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</si>
  <si>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</si>
  <si>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</si>
  <si>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</si>
  <si>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</si>
  <si>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</si>
  <si>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</si>
  <si>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</si>
  <si>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</si>
  <si>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</si>
  <si>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</si>
  <si>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</si>
  <si>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</si>
  <si>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</si>
  <si>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</si>
  <si>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</si>
  <si>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</si>
  <si>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</si>
  <si>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</si>
  <si>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</si>
  <si>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</si>
  <si>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</si>
  <si>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</si>
  <si>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</si>
  <si>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</si>
  <si>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</si>
  <si>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</si>
  <si>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</si>
  <si>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</si>
  <si>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</si>
  <si>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</si>
  <si>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</si>
  <si>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</si>
  <si>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</si>
  <si>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</si>
  <si>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</si>
  <si>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</si>
  <si>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</si>
  <si>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</si>
  <si>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</si>
  <si>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</si>
  <si>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</si>
  <si>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</si>
  <si>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</si>
  <si>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</si>
  <si>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</si>
  <si>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</si>
  <si>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</si>
  <si>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</si>
  <si>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</si>
  <si>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</si>
  <si>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</si>
  <si>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</si>
  <si>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</si>
  <si>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</si>
  <si>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</si>
  <si>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</si>
  <si>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</si>
  <si>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</si>
  <si>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</si>
  <si>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</si>
  <si>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</si>
  <si>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</si>
  <si>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</si>
  <si>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</si>
  <si>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</si>
  <si>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</si>
  <si>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</si>
  <si>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</si>
  <si>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</si>
  <si>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</si>
  <si>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</si>
  <si>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</si>
  <si>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</si>
  <si>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</si>
  <si>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</si>
  <si>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</si>
  <si>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</si>
  <si>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</si>
  <si>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</si>
  <si>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</si>
  <si>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</si>
  <si>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</si>
  <si>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</si>
  <si>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</si>
  <si>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</si>
  <si>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</si>
  <si>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</si>
  <si>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</si>
  <si>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</si>
  <si>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</si>
  <si>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</si>
  <si>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</si>
  <si>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</si>
  <si>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</si>
  <si>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</si>
  <si>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</si>
  <si>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</si>
  <si>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</si>
  <si>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</si>
  <si>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</si>
  <si>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</si>
  <si>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</si>
  <si>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</si>
  <si>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</si>
  <si>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</si>
  <si>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</si>
  <si>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</si>
  <si>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</si>
  <si>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</si>
  <si>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</si>
  <si>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</si>
  <si>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</si>
  <si>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</si>
  <si>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</si>
  <si>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</si>
  <si>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</si>
  <si>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</si>
  <si>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</si>
  <si>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</si>
  <si>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</si>
  <si>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</si>
  <si>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</si>
  <si>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</si>
  <si>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</si>
  <si>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</si>
  <si>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</si>
  <si>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</si>
  <si>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</si>
  <si>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</si>
  <si>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</si>
  <si>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</si>
  <si>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</si>
  <si>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</si>
  <si>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</si>
  <si>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</si>
  <si>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</si>
  <si>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</si>
  <si>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</si>
  <si>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</si>
  <si>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</si>
  <si>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</si>
  <si>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</si>
  <si>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</si>
  <si>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</si>
  <si>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</si>
  <si>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</si>
  <si>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</si>
  <si>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</si>
  <si>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</si>
  <si>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</si>
  <si>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</si>
  <si>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</si>
  <si>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</si>
  <si>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</si>
  <si>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</si>
  <si>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ZEMUNIK DONJI</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</si>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</sst>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2895783.96</v>
      </c>
      <c r="D2" s="7">
        <f>'PR-RAS'!E6</f>
        <v>2878715.6300000008</v>
      </c>
      <c r="E2" s="7">
        <v>0</v>
      </c>
      <c r="F2" s="7">
        <v>0</v>
      </c>
      <c r="G2" s="8">
        <f t="shared" ref="G2:G274" si="0">(B2/1000)*(C2*1+D2*2)</f>
        <v>8653.2152200000019</v>
      </c>
      <c r="H2" s="8">
        <f t="shared" ref="H2:H274" si="1">ABS(C2-ROUND(C2,0))+ABS(D2-ROUND(D2,0))</f>
        <v>0.40999999921768904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1007690.71</v>
      </c>
      <c r="D3" s="2">
        <f>'PR-RAS'!E7</f>
        <v>1174990.9300000002</v>
      </c>
      <c r="E3" s="2">
        <v>0</v>
      </c>
      <c r="F3" s="2">
        <v>0</v>
      </c>
      <c r="G3" s="3">
        <f t="shared" si="0"/>
        <v>6715.3451400000004</v>
      </c>
      <c r="H3" s="3">
        <f t="shared" si="1"/>
        <v>0.35999999986961484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860226.87</v>
      </c>
      <c r="D4" s="2">
        <f>'PR-RAS'!E8</f>
        <v>1003292.68</v>
      </c>
      <c r="E4" s="2">
        <v>0</v>
      </c>
      <c r="F4" s="2">
        <v>0</v>
      </c>
      <c r="G4" s="3">
        <f t="shared" si="0"/>
        <v>8600.4366900000005</v>
      </c>
      <c r="H4" s="3">
        <f t="shared" si="1"/>
        <v>0.44999999995343387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860226.87</v>
      </c>
      <c r="D5" s="2">
        <f>'PR-RAS'!E9</f>
        <v>1003292.68</v>
      </c>
      <c r="E5" s="2">
        <v>0</v>
      </c>
      <c r="F5" s="2">
        <v>0</v>
      </c>
      <c r="G5" s="3">
        <f t="shared" si="0"/>
        <v>11467.24892</v>
      </c>
      <c r="H5" s="3">
        <f t="shared" si="1"/>
        <v>0.44999999995343387</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117574.5</v>
      </c>
      <c r="D19" s="2">
        <f>'PR-RAS'!E23</f>
        <v>145773.68000000002</v>
      </c>
      <c r="E19" s="2">
        <v>0</v>
      </c>
      <c r="F19" s="2">
        <v>0</v>
      </c>
      <c r="G19" s="3">
        <f t="shared" si="0"/>
        <v>7364.1934799999999</v>
      </c>
      <c r="H19" s="3">
        <f t="shared" si="1"/>
        <v>0.81999999997788109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355.58</v>
      </c>
      <c r="D20" s="2">
        <f>'PR-RAS'!E24</f>
        <v>397.01</v>
      </c>
      <c r="E20" s="2">
        <v>0</v>
      </c>
      <c r="F20" s="2">
        <v>0</v>
      </c>
      <c r="G20" s="3">
        <f t="shared" si="0"/>
        <v>21.842399999999998</v>
      </c>
      <c r="H20" s="3">
        <f t="shared" si="1"/>
        <v>0.43000000000000682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117218.92</v>
      </c>
      <c r="D23" s="2">
        <f>'PR-RAS'!E27</f>
        <v>145376.67000000001</v>
      </c>
      <c r="E23" s="2">
        <v>0</v>
      </c>
      <c r="F23" s="2">
        <v>0</v>
      </c>
      <c r="G23" s="3">
        <f t="shared" si="0"/>
        <v>8975.3897199999992</v>
      </c>
      <c r="H23" s="3">
        <f t="shared" si="1"/>
        <v>0.40999999998894054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29889.34</v>
      </c>
      <c r="D25" s="2">
        <f>'PR-RAS'!E29</f>
        <v>25924.57</v>
      </c>
      <c r="E25" s="2">
        <v>0</v>
      </c>
      <c r="F25" s="2">
        <v>0</v>
      </c>
      <c r="G25" s="3">
        <f t="shared" si="0"/>
        <v>1961.72352</v>
      </c>
      <c r="H25" s="3">
        <f t="shared" si="1"/>
        <v>0.77000000000043656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29889.34</v>
      </c>
      <c r="D27" s="2">
        <f>'PR-RAS'!E31</f>
        <v>25924.57</v>
      </c>
      <c r="E27" s="2">
        <v>0</v>
      </c>
      <c r="F27" s="2">
        <v>0</v>
      </c>
      <c r="G27" s="3">
        <f t="shared" si="0"/>
        <v>2125.20048</v>
      </c>
      <c r="H27" s="3">
        <f t="shared" si="1"/>
        <v>0.77000000000043656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758126.92000000016</v>
      </c>
      <c r="D45" s="2">
        <f>'PR-RAS'!E49</f>
        <v>699572.1</v>
      </c>
      <c r="E45" s="2">
        <v>0</v>
      </c>
      <c r="F45" s="2">
        <v>0</v>
      </c>
      <c r="G45" s="3">
        <f t="shared" si="0"/>
        <v>94919.929279999997</v>
      </c>
      <c r="H45" s="3">
        <f t="shared" si="1"/>
        <v>0.1799999998183921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652380.37</v>
      </c>
      <c r="D54" s="2">
        <f>'PR-RAS'!E58</f>
        <v>101756.35</v>
      </c>
      <c r="E54" s="2">
        <v>0</v>
      </c>
      <c r="F54" s="2">
        <v>0</v>
      </c>
      <c r="G54" s="3">
        <f t="shared" si="0"/>
        <v>45362.332710000002</v>
      </c>
      <c r="H54" s="3">
        <f t="shared" si="1"/>
        <v>0.72000000000116415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449380.37</v>
      </c>
      <c r="D55" s="2">
        <f>'PR-RAS'!E59</f>
        <v>50988</v>
      </c>
      <c r="E55" s="2">
        <v>0</v>
      </c>
      <c r="F55" s="2">
        <v>0</v>
      </c>
      <c r="G55" s="3">
        <f t="shared" si="0"/>
        <v>29773.243979999999</v>
      </c>
      <c r="H55" s="3">
        <f t="shared" si="1"/>
        <v>0.36999999999534339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203000</v>
      </c>
      <c r="D56" s="2">
        <f>'PR-RAS'!E60</f>
        <v>50768.35</v>
      </c>
      <c r="E56" s="2">
        <v>0</v>
      </c>
      <c r="F56" s="2">
        <v>0</v>
      </c>
      <c r="G56" s="3">
        <f t="shared" si="0"/>
        <v>16749.518500000002</v>
      </c>
      <c r="H56" s="3">
        <f t="shared" si="1"/>
        <v>0.34999999999854481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89401.69</v>
      </c>
      <c r="D57" s="2">
        <f>'PR-RAS'!E61</f>
        <v>56080.52</v>
      </c>
      <c r="E57" s="2">
        <v>0</v>
      </c>
      <c r="F57" s="2">
        <v>0</v>
      </c>
      <c r="G57" s="3">
        <f t="shared" si="0"/>
        <v>11287.512879999998</v>
      </c>
      <c r="H57" s="3">
        <f t="shared" si="1"/>
        <v>0.79000000000087311</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89401.69</v>
      </c>
      <c r="D59" s="2">
        <f>'PR-RAS'!E63</f>
        <v>56080.52</v>
      </c>
      <c r="E59" s="2">
        <v>0</v>
      </c>
      <c r="F59" s="2">
        <v>0</v>
      </c>
      <c r="G59" s="3">
        <f t="shared" si="0"/>
        <v>11690.63834</v>
      </c>
      <c r="H59" s="3">
        <f t="shared" si="1"/>
        <v>0.79000000000087311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353267.63</v>
      </c>
      <c r="E60" s="2">
        <v>0</v>
      </c>
      <c r="F60" s="2">
        <v>0</v>
      </c>
      <c r="G60" s="3">
        <f t="shared" si="0"/>
        <v>41685.58034</v>
      </c>
      <c r="H60" s="3">
        <f t="shared" si="1"/>
        <v>0.36999999999534339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353267.63</v>
      </c>
      <c r="E63" s="2">
        <v>0</v>
      </c>
      <c r="F63" s="2">
        <v>0</v>
      </c>
      <c r="G63" s="3">
        <f>(B63/1000)*(C63*1+D63*2)</f>
        <v>43805.186119999998</v>
      </c>
      <c r="H63" s="3">
        <f>ABS(C63-ROUND(C63,0))+ABS(D63-ROUND(D63,0))</f>
        <v>0.36999999999534339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1632.8</v>
      </c>
      <c r="D64" s="2">
        <f>'PR-RAS'!E68</f>
        <v>1769.5</v>
      </c>
      <c r="E64" s="2">
        <v>0</v>
      </c>
      <c r="F64" s="2">
        <v>0</v>
      </c>
      <c r="G64" s="3">
        <f t="shared" si="0"/>
        <v>325.82339999999999</v>
      </c>
      <c r="H64" s="3">
        <f t="shared" si="1"/>
        <v>0.70000000000004547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1632.8</v>
      </c>
      <c r="D65" s="2">
        <f>'PR-RAS'!E69</f>
        <v>1769.5</v>
      </c>
      <c r="E65" s="2">
        <v>0</v>
      </c>
      <c r="F65" s="2">
        <v>0</v>
      </c>
      <c r="G65" s="3">
        <f t="shared" si="0"/>
        <v>330.99520000000001</v>
      </c>
      <c r="H65" s="3">
        <f t="shared" si="1"/>
        <v>0.70000000000004547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14712.06</v>
      </c>
      <c r="D70" s="2">
        <f>'PR-RAS'!E74</f>
        <v>186698.1</v>
      </c>
      <c r="E70" s="2">
        <v>0</v>
      </c>
      <c r="F70" s="2">
        <v>0</v>
      </c>
      <c r="G70" s="3">
        <f t="shared" si="0"/>
        <v>26779.469940000003</v>
      </c>
      <c r="H70" s="3">
        <f t="shared" si="1"/>
        <v>0.16000000000531145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14712.06</v>
      </c>
      <c r="D71" s="2">
        <f>'PR-RAS'!E75</f>
        <v>151073.1</v>
      </c>
      <c r="E71" s="2">
        <v>0</v>
      </c>
      <c r="F71" s="2">
        <v>0</v>
      </c>
      <c r="G71" s="3">
        <f t="shared" si="0"/>
        <v>22180.078200000004</v>
      </c>
      <c r="H71" s="3">
        <f t="shared" si="1"/>
        <v>0.16000000000531145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35625</v>
      </c>
      <c r="E72" s="2">
        <v>0</v>
      </c>
      <c r="F72" s="2">
        <v>0</v>
      </c>
      <c r="G72" s="3">
        <f t="shared" si="0"/>
        <v>5058.75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220606.64</v>
      </c>
      <c r="D78" s="2">
        <f>'PR-RAS'!E82</f>
        <v>84081.78</v>
      </c>
      <c r="E78" s="2">
        <v>0</v>
      </c>
      <c r="F78" s="2">
        <v>0</v>
      </c>
      <c r="G78" s="3">
        <f t="shared" si="0"/>
        <v>29935.305400000001</v>
      </c>
      <c r="H78" s="3">
        <f t="shared" si="1"/>
        <v>0.57999999998719431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159214.57</v>
      </c>
      <c r="D79" s="2">
        <f>'PR-RAS'!E83</f>
        <v>6.41</v>
      </c>
      <c r="E79" s="2">
        <v>0</v>
      </c>
      <c r="F79" s="2">
        <v>0</v>
      </c>
      <c r="G79" s="3">
        <f t="shared" si="0"/>
        <v>12419.736420000001</v>
      </c>
      <c r="H79" s="3">
        <f t="shared" si="1"/>
        <v>0.83999999999301522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24.25</v>
      </c>
      <c r="D81" s="2">
        <f>'PR-RAS'!E85</f>
        <v>6.41</v>
      </c>
      <c r="E81" s="2">
        <v>0</v>
      </c>
      <c r="F81" s="2">
        <v>0</v>
      </c>
      <c r="G81" s="3">
        <f t="shared" si="0"/>
        <v>2.9656000000000002</v>
      </c>
      <c r="H81" s="3">
        <f t="shared" si="1"/>
        <v>0.66000000000000014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159190.32</v>
      </c>
      <c r="D85" s="2">
        <f>'PR-RAS'!E89</f>
        <v>0</v>
      </c>
      <c r="E85" s="2">
        <v>0</v>
      </c>
      <c r="F85" s="2">
        <v>0</v>
      </c>
      <c r="G85" s="3">
        <f t="shared" si="0"/>
        <v>13371.986880000002</v>
      </c>
      <c r="H85" s="3">
        <f t="shared" si="1"/>
        <v>0.32000000000698492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60907.619999999995</v>
      </c>
      <c r="D87" s="2">
        <f>'PR-RAS'!E91</f>
        <v>84075.37</v>
      </c>
      <c r="E87" s="2">
        <v>0</v>
      </c>
      <c r="F87" s="2">
        <v>0</v>
      </c>
      <c r="G87" s="3">
        <f t="shared" si="0"/>
        <v>19699.018959999998</v>
      </c>
      <c r="H87" s="3">
        <f t="shared" si="1"/>
        <v>0.75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23847.37</v>
      </c>
      <c r="D89" s="2">
        <f>'PR-RAS'!E93</f>
        <v>29381.7</v>
      </c>
      <c r="E89" s="2">
        <v>0</v>
      </c>
      <c r="F89" s="2">
        <v>0</v>
      </c>
      <c r="G89" s="3">
        <f t="shared" si="0"/>
        <v>7269.7477600000002</v>
      </c>
      <c r="H89" s="3">
        <f t="shared" si="1"/>
        <v>0.66999999999825377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36066.61</v>
      </c>
      <c r="D90" s="2">
        <f>'PR-RAS'!E94</f>
        <v>53950.86</v>
      </c>
      <c r="E90" s="2">
        <v>0</v>
      </c>
      <c r="F90" s="2">
        <v>0</v>
      </c>
      <c r="G90" s="3">
        <f t="shared" si="0"/>
        <v>12813.18137</v>
      </c>
      <c r="H90" s="3">
        <f t="shared" si="1"/>
        <v>0.52999999999883585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993.64</v>
      </c>
      <c r="D93" s="2">
        <f>'PR-RAS'!E97</f>
        <v>742.81</v>
      </c>
      <c r="E93" s="2">
        <v>0</v>
      </c>
      <c r="F93" s="2">
        <v>0</v>
      </c>
      <c r="G93" s="3">
        <f t="shared" si="0"/>
        <v>228.09191999999999</v>
      </c>
      <c r="H93" s="3">
        <f t="shared" si="1"/>
        <v>0.55000000000006821</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484.45</v>
      </c>
      <c r="D94" s="2">
        <f>'PR-RAS'!E98</f>
        <v>0</v>
      </c>
      <c r="E94" s="2">
        <v>0</v>
      </c>
      <c r="F94" s="2">
        <v>0</v>
      </c>
      <c r="G94" s="3">
        <f t="shared" si="0"/>
        <v>45.053849999999997</v>
      </c>
      <c r="H94" s="3">
        <f t="shared" si="1"/>
        <v>0.44999999999998863</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484.45</v>
      </c>
      <c r="D100" s="2">
        <f>'PR-RAS'!E104</f>
        <v>0</v>
      </c>
      <c r="E100" s="2">
        <v>0</v>
      </c>
      <c r="F100" s="2">
        <v>0</v>
      </c>
      <c r="G100" s="3">
        <f t="shared" si="0"/>
        <v>47.960549999999998</v>
      </c>
      <c r="H100" s="3">
        <f t="shared" si="1"/>
        <v>0.44999999999998863</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890293.37999999989</v>
      </c>
      <c r="D102" s="2">
        <f>'PR-RAS'!E106</f>
        <v>904684.62000000011</v>
      </c>
      <c r="E102" s="2">
        <v>0</v>
      </c>
      <c r="F102" s="2">
        <v>0</v>
      </c>
      <c r="G102" s="3">
        <f t="shared" si="0"/>
        <v>272665.92462000001</v>
      </c>
      <c r="H102" s="3">
        <f t="shared" si="1"/>
        <v>0.75999999977648258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38045.54</v>
      </c>
      <c r="D103" s="2">
        <f>'PR-RAS'!E107</f>
        <v>41869.969999999994</v>
      </c>
      <c r="E103" s="2">
        <v>0</v>
      </c>
      <c r="F103" s="2">
        <v>0</v>
      </c>
      <c r="G103" s="3">
        <f t="shared" si="0"/>
        <v>12422.118959999998</v>
      </c>
      <c r="H103" s="3">
        <f t="shared" si="1"/>
        <v>0.49000000000523869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34268.54</v>
      </c>
      <c r="D105" s="2">
        <f>'PR-RAS'!E109</f>
        <v>37928.949999999997</v>
      </c>
      <c r="E105" s="2">
        <v>0</v>
      </c>
      <c r="F105" s="2">
        <v>0</v>
      </c>
      <c r="G105" s="3">
        <f t="shared" si="0"/>
        <v>11453.14976</v>
      </c>
      <c r="H105" s="3">
        <f t="shared" si="1"/>
        <v>0.51000000000203727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119.32</v>
      </c>
      <c r="D106" s="2">
        <f>'PR-RAS'!E110</f>
        <v>87.82</v>
      </c>
      <c r="E106" s="2">
        <v>0</v>
      </c>
      <c r="F106" s="2">
        <v>0</v>
      </c>
      <c r="G106" s="3">
        <f t="shared" si="0"/>
        <v>30.970799999999997</v>
      </c>
      <c r="H106" s="3">
        <f t="shared" si="1"/>
        <v>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3657.68</v>
      </c>
      <c r="D107" s="2">
        <f>'PR-RAS'!E111</f>
        <v>3853.2</v>
      </c>
      <c r="E107" s="2">
        <v>0</v>
      </c>
      <c r="F107" s="2">
        <v>0</v>
      </c>
      <c r="G107" s="3">
        <f t="shared" si="0"/>
        <v>1204.59248</v>
      </c>
      <c r="H107" s="3">
        <f t="shared" si="1"/>
        <v>0.51999999999998181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118554.93000000001</v>
      </c>
      <c r="D108" s="2">
        <f>'PR-RAS'!E112</f>
        <v>58717.06</v>
      </c>
      <c r="E108" s="2">
        <v>0</v>
      </c>
      <c r="F108" s="2">
        <v>0</v>
      </c>
      <c r="G108" s="3">
        <f t="shared" si="0"/>
        <v>25250.82835</v>
      </c>
      <c r="H108" s="3">
        <f t="shared" si="1"/>
        <v>0.1299999999901047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158.29</v>
      </c>
      <c r="D110" s="2">
        <f>'PR-RAS'!E114</f>
        <v>21.91</v>
      </c>
      <c r="E110" s="2">
        <v>0</v>
      </c>
      <c r="F110" s="2">
        <v>0</v>
      </c>
      <c r="G110" s="3">
        <f t="shared" si="0"/>
        <v>22.029989999999998</v>
      </c>
      <c r="H110" s="3">
        <f t="shared" si="1"/>
        <v>0.3799999999999919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99.72</v>
      </c>
      <c r="E111" s="2">
        <v>0</v>
      </c>
      <c r="F111" s="2">
        <v>0</v>
      </c>
      <c r="G111" s="3">
        <f t="shared" si="0"/>
        <v>21.938400000000001</v>
      </c>
      <c r="H111" s="3">
        <f t="shared" si="1"/>
        <v>0.28000000000000114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23977.56</v>
      </c>
      <c r="D112" s="2">
        <f>'PR-RAS'!E116</f>
        <v>601.11</v>
      </c>
      <c r="E112" s="2">
        <v>0</v>
      </c>
      <c r="F112" s="2">
        <v>0</v>
      </c>
      <c r="G112" s="3">
        <f t="shared" si="0"/>
        <v>2794.9555800000003</v>
      </c>
      <c r="H112" s="3">
        <f t="shared" si="1"/>
        <v>0.54999999999870397</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94419.08</v>
      </c>
      <c r="D113" s="2">
        <f>'PR-RAS'!E117</f>
        <v>57994.32</v>
      </c>
      <c r="E113" s="2">
        <v>0</v>
      </c>
      <c r="F113" s="2">
        <v>0</v>
      </c>
      <c r="G113" s="3">
        <f t="shared" si="0"/>
        <v>23565.664639999999</v>
      </c>
      <c r="H113" s="3">
        <f t="shared" si="1"/>
        <v>0.40000000000145519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733692.90999999992</v>
      </c>
      <c r="D116" s="2">
        <f>'PR-RAS'!E120</f>
        <v>804097.59000000008</v>
      </c>
      <c r="E116" s="2">
        <v>0</v>
      </c>
      <c r="F116" s="2">
        <v>0</v>
      </c>
      <c r="G116" s="3">
        <f t="shared" si="0"/>
        <v>269317.13034999999</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32483.439999999999</v>
      </c>
      <c r="D117" s="2">
        <f>'PR-RAS'!E121</f>
        <v>98475.93</v>
      </c>
      <c r="E117" s="2">
        <v>0</v>
      </c>
      <c r="F117" s="2">
        <v>0</v>
      </c>
      <c r="G117" s="3">
        <f t="shared" si="0"/>
        <v>26614.4948</v>
      </c>
      <c r="H117" s="3">
        <f t="shared" si="1"/>
        <v>0.51000000000567525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701209.47</v>
      </c>
      <c r="D118" s="2">
        <f>'PR-RAS'!E122</f>
        <v>705621.66</v>
      </c>
      <c r="E118" s="2">
        <v>0</v>
      </c>
      <c r="F118" s="2">
        <v>0</v>
      </c>
      <c r="G118" s="3">
        <f t="shared" si="0"/>
        <v>247156.97643000001</v>
      </c>
      <c r="H118" s="3">
        <f t="shared" si="1"/>
        <v>0.80999999993946403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12121.45</v>
      </c>
      <c r="D121" s="2">
        <f>'PR-RAS'!E125</f>
        <v>8979.4699999999993</v>
      </c>
      <c r="E121" s="2">
        <v>0</v>
      </c>
      <c r="F121" s="2">
        <v>0</v>
      </c>
      <c r="G121" s="3">
        <f t="shared" si="0"/>
        <v>3609.6468</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121.45</v>
      </c>
      <c r="D122" s="2">
        <f>'PR-RAS'!E126</f>
        <v>8979.4699999999993</v>
      </c>
      <c r="E122" s="2">
        <v>0</v>
      </c>
      <c r="F122" s="2">
        <v>0</v>
      </c>
      <c r="G122" s="3">
        <f t="shared" si="0"/>
        <v>2187.7271900000001</v>
      </c>
      <c r="H122" s="3">
        <f t="shared" si="1"/>
        <v>0.91999999999934801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121.45</v>
      </c>
      <c r="D124" s="2">
        <f>'PR-RAS'!E128</f>
        <v>8979.4699999999993</v>
      </c>
      <c r="E124" s="2">
        <v>0</v>
      </c>
      <c r="F124" s="2">
        <v>0</v>
      </c>
      <c r="G124" s="3">
        <f t="shared" si="0"/>
        <v>2223.8879699999998</v>
      </c>
      <c r="H124" s="3">
        <f t="shared" si="1"/>
        <v>0.91999999999934801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12000</v>
      </c>
      <c r="D125" s="2">
        <f>'PR-RAS'!E129</f>
        <v>0</v>
      </c>
      <c r="E125" s="2">
        <v>0</v>
      </c>
      <c r="F125" s="2">
        <v>0</v>
      </c>
      <c r="G125" s="3">
        <f t="shared" si="0"/>
        <v>1488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12000</v>
      </c>
      <c r="D127" s="2">
        <f>'PR-RAS'!E131</f>
        <v>0</v>
      </c>
      <c r="E127" s="2">
        <v>0</v>
      </c>
      <c r="F127" s="2">
        <v>0</v>
      </c>
      <c r="G127" s="3">
        <f t="shared" si="0"/>
        <v>1512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6944.86</v>
      </c>
      <c r="D136" s="2">
        <f>'PR-RAS'!E140</f>
        <v>6406.7300000000005</v>
      </c>
      <c r="E136" s="2">
        <v>0</v>
      </c>
      <c r="F136" s="2">
        <v>0</v>
      </c>
      <c r="G136" s="3">
        <f t="shared" si="0"/>
        <v>2667.3732</v>
      </c>
      <c r="H136" s="3">
        <f t="shared" si="1"/>
        <v>0.40999999999985448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475.39</v>
      </c>
      <c r="E137" s="2">
        <v>0</v>
      </c>
      <c r="F137" s="2">
        <v>0</v>
      </c>
      <c r="G137" s="3">
        <f t="shared" si="0"/>
        <v>129.30608000000001</v>
      </c>
      <c r="H137" s="3">
        <f t="shared" si="1"/>
        <v>0.38999999999998636</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475.39</v>
      </c>
      <c r="E146" s="2">
        <v>0</v>
      </c>
      <c r="F146" s="2">
        <v>0</v>
      </c>
      <c r="G146" s="3">
        <f t="shared" si="0"/>
        <v>137.86309999999997</v>
      </c>
      <c r="H146" s="3">
        <f t="shared" si="1"/>
        <v>0.38999999999998636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6944.86</v>
      </c>
      <c r="D147" s="2">
        <f>'PR-RAS'!E151</f>
        <v>5931.34</v>
      </c>
      <c r="E147" s="2">
        <v>0</v>
      </c>
      <c r="F147" s="2">
        <v>0</v>
      </c>
      <c r="G147" s="3">
        <f t="shared" si="0"/>
        <v>2745.9008399999998</v>
      </c>
      <c r="H147" s="3">
        <f t="shared" si="1"/>
        <v>0.48000000000047294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2166989.1799999997</v>
      </c>
      <c r="D148" s="2">
        <f>'PR-RAS'!E152</f>
        <v>2364551.12</v>
      </c>
      <c r="E148" s="2">
        <v>0</v>
      </c>
      <c r="F148" s="2">
        <v>0</v>
      </c>
      <c r="G148" s="3">
        <f t="shared" si="0"/>
        <v>1013725.4387399999</v>
      </c>
      <c r="H148" s="3">
        <f t="shared" si="1"/>
        <v>0.29999999981373549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639782.31000000006</v>
      </c>
      <c r="D149" s="2">
        <f>'PR-RAS'!E153</f>
        <v>886187.38</v>
      </c>
      <c r="E149" s="2">
        <v>0</v>
      </c>
      <c r="F149" s="2">
        <v>0</v>
      </c>
      <c r="G149" s="3">
        <f t="shared" si="0"/>
        <v>356999.24636000005</v>
      </c>
      <c r="H149" s="3">
        <f t="shared" si="1"/>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516628.01</v>
      </c>
      <c r="D150" s="2">
        <f>'PR-RAS'!E154</f>
        <v>732694.09</v>
      </c>
      <c r="E150" s="2">
        <v>0</v>
      </c>
      <c r="F150" s="2">
        <v>0</v>
      </c>
      <c r="G150" s="3">
        <f t="shared" si="0"/>
        <v>295320.41230999999</v>
      </c>
      <c r="H150" s="3">
        <f t="shared" si="1"/>
        <v>9.9999999976716936E-2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516628.01</v>
      </c>
      <c r="D151" s="2">
        <f>'PR-RAS'!E155</f>
        <v>732694.09</v>
      </c>
      <c r="E151" s="2">
        <v>0</v>
      </c>
      <c r="F151" s="2">
        <v>0</v>
      </c>
      <c r="G151" s="3">
        <f t="shared" si="0"/>
        <v>297302.42849999998</v>
      </c>
      <c r="H151" s="3">
        <f t="shared" si="1"/>
        <v>9.9999999976716936E-2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37917.68</v>
      </c>
      <c r="D155" s="2">
        <f>'PR-RAS'!E159</f>
        <v>32604.17</v>
      </c>
      <c r="E155" s="2">
        <v>0</v>
      </c>
      <c r="F155" s="2">
        <v>0</v>
      </c>
      <c r="G155" s="3">
        <f t="shared" si="0"/>
        <v>15881.407079999999</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85236.62</v>
      </c>
      <c r="D156" s="2">
        <f>'PR-RAS'!E160</f>
        <v>120889.12</v>
      </c>
      <c r="E156" s="2">
        <v>0</v>
      </c>
      <c r="F156" s="2">
        <v>0</v>
      </c>
      <c r="G156" s="3">
        <f t="shared" si="0"/>
        <v>50687.3033</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85236.62</v>
      </c>
      <c r="D158" s="2">
        <f>'PR-RAS'!E162</f>
        <v>120889.12</v>
      </c>
      <c r="E158" s="2">
        <v>0</v>
      </c>
      <c r="F158" s="2">
        <v>0</v>
      </c>
      <c r="G158" s="3">
        <f t="shared" si="0"/>
        <v>51341.333019999998</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865621.01</v>
      </c>
      <c r="D160" s="2">
        <f>'PR-RAS'!E164</f>
        <v>1005413.8699999999</v>
      </c>
      <c r="E160" s="2">
        <v>0</v>
      </c>
      <c r="F160" s="2">
        <v>0</v>
      </c>
      <c r="G160" s="3">
        <f t="shared" si="0"/>
        <v>457355.35125000001</v>
      </c>
      <c r="H160" s="3">
        <f t="shared" si="1"/>
        <v>0.14000000013038516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18041.39</v>
      </c>
      <c r="D161" s="2">
        <f>'PR-RAS'!E165</f>
        <v>24256.71</v>
      </c>
      <c r="E161" s="2">
        <v>0</v>
      </c>
      <c r="F161" s="2">
        <v>0</v>
      </c>
      <c r="G161" s="3">
        <f t="shared" si="0"/>
        <v>10648.7696</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2066.92</v>
      </c>
      <c r="D162" s="2">
        <f>'PR-RAS'!E166</f>
        <v>4722.5</v>
      </c>
      <c r="E162" s="2">
        <v>0</v>
      </c>
      <c r="F162" s="2">
        <v>0</v>
      </c>
      <c r="G162" s="3">
        <f t="shared" si="0"/>
        <v>1853.41912</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11082.7</v>
      </c>
      <c r="D163" s="2">
        <f>'PR-RAS'!E167</f>
        <v>13690.61</v>
      </c>
      <c r="E163" s="2">
        <v>0</v>
      </c>
      <c r="F163" s="2">
        <v>0</v>
      </c>
      <c r="G163" s="3">
        <f t="shared" si="0"/>
        <v>6231.1550399999996</v>
      </c>
      <c r="H163" s="3">
        <f t="shared" si="1"/>
        <v>0.68999999999869033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2914.77</v>
      </c>
      <c r="D164" s="2">
        <f>'PR-RAS'!E168</f>
        <v>4202</v>
      </c>
      <c r="E164" s="2">
        <v>0</v>
      </c>
      <c r="F164" s="2">
        <v>0</v>
      </c>
      <c r="G164" s="3">
        <f t="shared" si="0"/>
        <v>1844.9595100000001</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1977</v>
      </c>
      <c r="D165" s="2">
        <f>'PR-RAS'!E169</f>
        <v>1641.6</v>
      </c>
      <c r="E165" s="2">
        <v>0</v>
      </c>
      <c r="F165" s="2">
        <v>0</v>
      </c>
      <c r="G165" s="3">
        <f t="shared" si="0"/>
        <v>862.67280000000005</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134306.44</v>
      </c>
      <c r="D166" s="2">
        <f>'PR-RAS'!E170</f>
        <v>139540.82</v>
      </c>
      <c r="E166" s="2">
        <v>0</v>
      </c>
      <c r="F166" s="2">
        <v>0</v>
      </c>
      <c r="G166" s="3">
        <f t="shared" si="0"/>
        <v>68209.033200000005</v>
      </c>
      <c r="H166" s="3">
        <f t="shared" si="1"/>
        <v>0.61999999999534339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26572.14</v>
      </c>
      <c r="D167" s="2">
        <f>'PR-RAS'!E171</f>
        <v>26733.919999999998</v>
      </c>
      <c r="E167" s="2">
        <v>0</v>
      </c>
      <c r="F167" s="2">
        <v>0</v>
      </c>
      <c r="G167" s="3">
        <f t="shared" si="0"/>
        <v>13286.63668</v>
      </c>
      <c r="H167" s="3">
        <f t="shared" si="1"/>
        <v>0.22000000000116415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67042.89</v>
      </c>
      <c r="D168" s="2">
        <f>'PR-RAS'!E172</f>
        <v>54052.59</v>
      </c>
      <c r="E168" s="2">
        <v>0</v>
      </c>
      <c r="F168" s="2">
        <v>0</v>
      </c>
      <c r="G168" s="3">
        <f t="shared" si="0"/>
        <v>29249.727690000003</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37750.47</v>
      </c>
      <c r="D169" s="2">
        <f>'PR-RAS'!E173</f>
        <v>45540.13</v>
      </c>
      <c r="E169" s="2">
        <v>0</v>
      </c>
      <c r="F169" s="2">
        <v>0</v>
      </c>
      <c r="G169" s="3">
        <f t="shared" si="0"/>
        <v>21643.56264</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1081.57</v>
      </c>
      <c r="D170" s="2">
        <f>'PR-RAS'!E174</f>
        <v>11364.92</v>
      </c>
      <c r="E170" s="2">
        <v>0</v>
      </c>
      <c r="F170" s="2">
        <v>0</v>
      </c>
      <c r="G170" s="3">
        <f t="shared" si="0"/>
        <v>4024.1282900000001</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1167.19</v>
      </c>
      <c r="D171" s="2">
        <f>'PR-RAS'!E175</f>
        <v>636.14</v>
      </c>
      <c r="E171" s="2">
        <v>0</v>
      </c>
      <c r="F171" s="2">
        <v>0</v>
      </c>
      <c r="G171" s="3">
        <f t="shared" si="0"/>
        <v>414.70990000000006</v>
      </c>
      <c r="H171" s="3">
        <f t="shared" si="1"/>
        <v>0.33000000000004093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692.18</v>
      </c>
      <c r="D173" s="2">
        <f>'PR-RAS'!E177</f>
        <v>1213.1199999999999</v>
      </c>
      <c r="E173" s="2">
        <v>0</v>
      </c>
      <c r="F173" s="2">
        <v>0</v>
      </c>
      <c r="G173" s="3">
        <f t="shared" si="0"/>
        <v>536.3682399999999</v>
      </c>
      <c r="H173" s="3">
        <f t="shared" si="1"/>
        <v>0.29999999999984084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644434.18999999994</v>
      </c>
      <c r="D174" s="2">
        <f>'PR-RAS'!E178</f>
        <v>757337.46999999986</v>
      </c>
      <c r="E174" s="2">
        <v>0</v>
      </c>
      <c r="F174" s="2">
        <v>0</v>
      </c>
      <c r="G174" s="3">
        <f t="shared" si="0"/>
        <v>373525.87948999996</v>
      </c>
      <c r="H174" s="3">
        <f t="shared" si="1"/>
        <v>0.65999999979976565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16717.16</v>
      </c>
      <c r="D175" s="2">
        <f>'PR-RAS'!E179</f>
        <v>17468.98</v>
      </c>
      <c r="E175" s="2">
        <v>0</v>
      </c>
      <c r="F175" s="2">
        <v>0</v>
      </c>
      <c r="G175" s="3">
        <f t="shared" si="0"/>
        <v>8987.9908799999994</v>
      </c>
      <c r="H175" s="3">
        <f t="shared" si="1"/>
        <v>0.18000000000029104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190226.06</v>
      </c>
      <c r="D176" s="2">
        <f>'PR-RAS'!E180</f>
        <v>321771.21999999997</v>
      </c>
      <c r="E176" s="2">
        <v>0</v>
      </c>
      <c r="F176" s="2">
        <v>0</v>
      </c>
      <c r="G176" s="3">
        <f t="shared" si="0"/>
        <v>145909.48749999999</v>
      </c>
      <c r="H176" s="3">
        <f t="shared" si="1"/>
        <v>0.27999999996973202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10634.51</v>
      </c>
      <c r="D177" s="2">
        <f>'PR-RAS'!E181</f>
        <v>14230.72</v>
      </c>
      <c r="E177" s="2">
        <v>0</v>
      </c>
      <c r="F177" s="2">
        <v>0</v>
      </c>
      <c r="G177" s="3">
        <f t="shared" si="0"/>
        <v>6880.8871999999992</v>
      </c>
      <c r="H177" s="3">
        <f t="shared" si="1"/>
        <v>0.77000000000043656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167156.21</v>
      </c>
      <c r="D178" s="2">
        <f>'PR-RAS'!E182</f>
        <v>34546.839999999997</v>
      </c>
      <c r="E178" s="2">
        <v>0</v>
      </c>
      <c r="F178" s="2">
        <v>0</v>
      </c>
      <c r="G178" s="3">
        <f t="shared" si="0"/>
        <v>41816.230529999993</v>
      </c>
      <c r="H178" s="3">
        <f t="shared" si="1"/>
        <v>0.36999999999534339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31602.12</v>
      </c>
      <c r="D179" s="2">
        <f>'PR-RAS'!E183</f>
        <v>27302.66</v>
      </c>
      <c r="E179" s="2">
        <v>0</v>
      </c>
      <c r="F179" s="2">
        <v>0</v>
      </c>
      <c r="G179" s="3">
        <f t="shared" si="0"/>
        <v>15344.92432</v>
      </c>
      <c r="H179" s="3">
        <f t="shared" si="1"/>
        <v>0.45999999999912689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7120.79</v>
      </c>
      <c r="D180" s="2">
        <f>'PR-RAS'!E184</f>
        <v>5375.32</v>
      </c>
      <c r="E180" s="2">
        <v>0</v>
      </c>
      <c r="F180" s="2">
        <v>0</v>
      </c>
      <c r="G180" s="3">
        <f t="shared" si="0"/>
        <v>3198.9859699999997</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96756.6</v>
      </c>
      <c r="D181" s="2">
        <f>'PR-RAS'!E185</f>
        <v>164361.60000000001</v>
      </c>
      <c r="E181" s="2">
        <v>0</v>
      </c>
      <c r="F181" s="2">
        <v>0</v>
      </c>
      <c r="G181" s="3">
        <f t="shared" si="0"/>
        <v>76586.364000000001</v>
      </c>
      <c r="H181" s="3">
        <f t="shared" si="1"/>
        <v>0.79999999998835847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21114.639999999999</v>
      </c>
      <c r="D182" s="2">
        <f>'PR-RAS'!E186</f>
        <v>24508.76</v>
      </c>
      <c r="E182" s="2">
        <v>0</v>
      </c>
      <c r="F182" s="2">
        <v>0</v>
      </c>
      <c r="G182" s="3">
        <f t="shared" si="0"/>
        <v>12693.920959999999</v>
      </c>
      <c r="H182" s="3">
        <f t="shared" si="1"/>
        <v>0.60000000000218279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103106.1</v>
      </c>
      <c r="D183" s="2">
        <f>'PR-RAS'!E187</f>
        <v>147771.37</v>
      </c>
      <c r="E183" s="2">
        <v>0</v>
      </c>
      <c r="F183" s="2">
        <v>0</v>
      </c>
      <c r="G183" s="3">
        <f t="shared" si="0"/>
        <v>72554.088879999996</v>
      </c>
      <c r="H183" s="3">
        <f t="shared" si="1"/>
        <v>0.47000000000116415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68838.989999999991</v>
      </c>
      <c r="D190" s="2">
        <f>'PR-RAS'!E194</f>
        <v>84278.87</v>
      </c>
      <c r="E190" s="2">
        <v>0</v>
      </c>
      <c r="F190" s="2">
        <v>0</v>
      </c>
      <c r="G190" s="3">
        <f t="shared" si="0"/>
        <v>44867.981969999993</v>
      </c>
      <c r="H190" s="3">
        <f t="shared" si="1"/>
        <v>0.14000000001396984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8062.27</v>
      </c>
      <c r="D191" s="2">
        <f>'PR-RAS'!E195</f>
        <v>18262.13</v>
      </c>
      <c r="E191" s="2">
        <v>0</v>
      </c>
      <c r="F191" s="2">
        <v>0</v>
      </c>
      <c r="G191" s="3">
        <f t="shared" si="0"/>
        <v>8471.4406999999992</v>
      </c>
      <c r="H191" s="3">
        <f t="shared" si="1"/>
        <v>0.40000000000145519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2864.16</v>
      </c>
      <c r="D192" s="2">
        <f>'PR-RAS'!E196</f>
        <v>1727.53</v>
      </c>
      <c r="E192" s="2">
        <v>0</v>
      </c>
      <c r="F192" s="2">
        <v>0</v>
      </c>
      <c r="G192" s="3">
        <f t="shared" si="0"/>
        <v>1206.97102</v>
      </c>
      <c r="H192" s="3">
        <f t="shared" si="1"/>
        <v>0.62999999999988177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12983.81</v>
      </c>
      <c r="D193" s="2">
        <f>'PR-RAS'!E197</f>
        <v>11362.88</v>
      </c>
      <c r="E193" s="2">
        <v>0</v>
      </c>
      <c r="F193" s="2">
        <v>0</v>
      </c>
      <c r="G193" s="3">
        <f t="shared" si="0"/>
        <v>6856.2374399999999</v>
      </c>
      <c r="H193" s="3">
        <f t="shared" si="1"/>
        <v>0.31000000000130967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1578.52</v>
      </c>
      <c r="D194" s="2">
        <f>'PR-RAS'!E198</f>
        <v>1908.52</v>
      </c>
      <c r="E194" s="2">
        <v>0</v>
      </c>
      <c r="F194" s="2">
        <v>0</v>
      </c>
      <c r="G194" s="3">
        <f t="shared" si="0"/>
        <v>1041.3430799999999</v>
      </c>
      <c r="H194" s="3">
        <f t="shared" si="1"/>
        <v>0.96000000000003638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3189.15</v>
      </c>
      <c r="D195" s="2">
        <f>'PR-RAS'!E199</f>
        <v>21095.14</v>
      </c>
      <c r="E195" s="2">
        <v>0</v>
      </c>
      <c r="F195" s="2">
        <v>0</v>
      </c>
      <c r="G195" s="3">
        <f t="shared" si="0"/>
        <v>8803.6094200000007</v>
      </c>
      <c r="H195" s="3">
        <f t="shared" si="1"/>
        <v>0.28999999999950887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14.49</v>
      </c>
      <c r="D196" s="2">
        <f>'PR-RAS'!E200</f>
        <v>0</v>
      </c>
      <c r="E196" s="2">
        <v>0</v>
      </c>
      <c r="F196" s="2">
        <v>0</v>
      </c>
      <c r="G196" s="3">
        <f t="shared" si="0"/>
        <v>2.8255500000000002</v>
      </c>
      <c r="H196" s="3">
        <f t="shared" si="1"/>
        <v>0.49000000000000021</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40146.589999999997</v>
      </c>
      <c r="D197" s="2">
        <f>'PR-RAS'!E201</f>
        <v>29922.67</v>
      </c>
      <c r="E197" s="2">
        <v>0</v>
      </c>
      <c r="F197" s="2">
        <v>0</v>
      </c>
      <c r="G197" s="3">
        <f t="shared" si="0"/>
        <v>19598.418279999998</v>
      </c>
      <c r="H197" s="3">
        <f t="shared" si="1"/>
        <v>0.74000000000523869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24740.16</v>
      </c>
      <c r="D198" s="2">
        <f>'PR-RAS'!E202</f>
        <v>26495.31</v>
      </c>
      <c r="E198" s="2">
        <v>0</v>
      </c>
      <c r="F198" s="2">
        <v>0</v>
      </c>
      <c r="G198" s="3">
        <f t="shared" si="0"/>
        <v>15312.963660000001</v>
      </c>
      <c r="H198" s="3">
        <f t="shared" si="1"/>
        <v>0.47000000000116415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17881.95</v>
      </c>
      <c r="D204" s="2">
        <f>'PR-RAS'!E208</f>
        <v>19691.990000000002</v>
      </c>
      <c r="E204" s="2">
        <v>0</v>
      </c>
      <c r="F204" s="2">
        <v>0</v>
      </c>
      <c r="G204" s="3">
        <f t="shared" si="0"/>
        <v>11624.983790000002</v>
      </c>
      <c r="H204" s="3">
        <f t="shared" si="1"/>
        <v>5.9999999997671694E-2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17881.95</v>
      </c>
      <c r="D207" s="2">
        <f>'PR-RAS'!E211</f>
        <v>19691.990000000002</v>
      </c>
      <c r="E207" s="2">
        <v>0</v>
      </c>
      <c r="F207" s="2">
        <v>0</v>
      </c>
      <c r="G207" s="3">
        <f t="shared" si="0"/>
        <v>11796.781580000001</v>
      </c>
      <c r="H207" s="3">
        <f t="shared" si="1"/>
        <v>5.9999999997671694E-2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6858.2099999999991</v>
      </c>
      <c r="D212" s="2">
        <f>'PR-RAS'!E216</f>
        <v>6803.32</v>
      </c>
      <c r="E212" s="2">
        <v>0</v>
      </c>
      <c r="F212" s="2">
        <v>0</v>
      </c>
      <c r="G212" s="3">
        <f t="shared" si="0"/>
        <v>4318.0833499999999</v>
      </c>
      <c r="H212" s="3">
        <f t="shared" si="1"/>
        <v>0.52999999999883585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3411.81</v>
      </c>
      <c r="D213" s="2">
        <f>'PR-RAS'!E217</f>
        <v>5428.91</v>
      </c>
      <c r="E213" s="2">
        <v>0</v>
      </c>
      <c r="F213" s="2">
        <v>0</v>
      </c>
      <c r="G213" s="3">
        <f t="shared" si="0"/>
        <v>3025.1615599999996</v>
      </c>
      <c r="H213" s="3">
        <f t="shared" si="1"/>
        <v>0.28000000000020009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259.76</v>
      </c>
      <c r="D215" s="2">
        <f>'PR-RAS'!E219</f>
        <v>49.49</v>
      </c>
      <c r="E215" s="2">
        <v>0</v>
      </c>
      <c r="F215" s="2">
        <v>0</v>
      </c>
      <c r="G215" s="3">
        <f t="shared" si="0"/>
        <v>76.770359999999997</v>
      </c>
      <c r="H215" s="3">
        <f t="shared" si="1"/>
        <v>0.73000000000001108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3186.64</v>
      </c>
      <c r="D216" s="2">
        <f>'PR-RAS'!E220</f>
        <v>1324.92</v>
      </c>
      <c r="E216" s="2">
        <v>0</v>
      </c>
      <c r="F216" s="2">
        <v>0</v>
      </c>
      <c r="G216" s="3">
        <f t="shared" si="0"/>
        <v>1254.8431999999998</v>
      </c>
      <c r="H216" s="3">
        <f t="shared" si="1"/>
        <v>0.44000000000005457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318493.46000000002</v>
      </c>
      <c r="D217" s="2">
        <f>'PR-RAS'!E221</f>
        <v>104898.85</v>
      </c>
      <c r="E217" s="2">
        <v>0</v>
      </c>
      <c r="F217" s="2">
        <v>0</v>
      </c>
      <c r="G217" s="3">
        <f t="shared" si="0"/>
        <v>114110.89056</v>
      </c>
      <c r="H217" s="3">
        <f t="shared" si="1"/>
        <v>0.61000000001513399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318493.46000000002</v>
      </c>
      <c r="D218" s="2">
        <f>'PR-RAS'!E222</f>
        <v>104898.85</v>
      </c>
      <c r="E218" s="2">
        <v>0</v>
      </c>
      <c r="F218" s="2">
        <v>0</v>
      </c>
      <c r="G218" s="3">
        <f t="shared" si="0"/>
        <v>114639.18172000001</v>
      </c>
      <c r="H218" s="3">
        <f t="shared" si="1"/>
        <v>0.61000000001513399</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318493.46000000002</v>
      </c>
      <c r="D220" s="2">
        <f>'PR-RAS'!E224</f>
        <v>104898.85</v>
      </c>
      <c r="E220" s="2">
        <v>0</v>
      </c>
      <c r="F220" s="2">
        <v>0</v>
      </c>
      <c r="G220" s="3">
        <f t="shared" si="0"/>
        <v>115695.76404000001</v>
      </c>
      <c r="H220" s="3">
        <f t="shared" si="1"/>
        <v>0.61000000001513399</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29392.43</v>
      </c>
      <c r="D226" s="2">
        <f>'PR-RAS'!E230</f>
        <v>86019.53</v>
      </c>
      <c r="E226" s="2">
        <v>0</v>
      </c>
      <c r="F226" s="2">
        <v>0</v>
      </c>
      <c r="G226" s="3">
        <f t="shared" si="0"/>
        <v>45322.085249999996</v>
      </c>
      <c r="H226" s="3">
        <f t="shared" si="1"/>
        <v>0.90000000000145519</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29392.43</v>
      </c>
      <c r="D233" s="2">
        <f>'PR-RAS'!E237</f>
        <v>86019.53</v>
      </c>
      <c r="E233" s="2">
        <v>0</v>
      </c>
      <c r="F233" s="2">
        <v>0</v>
      </c>
      <c r="G233" s="3">
        <f t="shared" si="0"/>
        <v>46732.105680000001</v>
      </c>
      <c r="H233" s="3">
        <f t="shared" si="1"/>
        <v>0.90000000000145519</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29392.43</v>
      </c>
      <c r="D234" s="2">
        <f>'PR-RAS'!E238</f>
        <v>29939.01</v>
      </c>
      <c r="E234" s="2">
        <v>0</v>
      </c>
      <c r="F234" s="2">
        <v>0</v>
      </c>
      <c r="G234" s="3">
        <f t="shared" si="0"/>
        <v>20800.01485</v>
      </c>
      <c r="H234" s="3">
        <f t="shared" si="1"/>
        <v>0.43999999999869033</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56080.52</v>
      </c>
      <c r="E235" s="2">
        <v>0</v>
      </c>
      <c r="F235" s="2">
        <v>0</v>
      </c>
      <c r="G235" s="3">
        <f t="shared" si="0"/>
        <v>26245.683359999999</v>
      </c>
      <c r="H235" s="3">
        <f t="shared" si="1"/>
        <v>0.48000000000320142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114624.82</v>
      </c>
      <c r="D258" s="2">
        <f>'PR-RAS'!E262</f>
        <v>144654.45000000001</v>
      </c>
      <c r="E258" s="2">
        <v>0</v>
      </c>
      <c r="F258" s="2">
        <v>0</v>
      </c>
      <c r="G258" s="3">
        <f t="shared" si="0"/>
        <v>103810.96604000001</v>
      </c>
      <c r="H258" s="3">
        <f t="shared" si="1"/>
        <v>0.63000000000465661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114624.82</v>
      </c>
      <c r="D265" s="2">
        <f>'PR-RAS'!E269</f>
        <v>144654.45000000001</v>
      </c>
      <c r="E265" s="2">
        <v>0</v>
      </c>
      <c r="F265" s="2">
        <v>0</v>
      </c>
      <c r="G265" s="3">
        <f t="shared" si="0"/>
        <v>106638.50208000002</v>
      </c>
      <c r="H265" s="3">
        <f t="shared" si="1"/>
        <v>0.63000000000465661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55982.65</v>
      </c>
      <c r="D266" s="2">
        <f>'PR-RAS'!E270</f>
        <v>90475.91</v>
      </c>
      <c r="E266" s="2">
        <v>0</v>
      </c>
      <c r="F266" s="2">
        <v>0</v>
      </c>
      <c r="G266" s="3">
        <f t="shared" si="0"/>
        <v>62787.634550000002</v>
      </c>
      <c r="H266" s="3">
        <f t="shared" si="1"/>
        <v>0.43999999999505235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56598.73</v>
      </c>
      <c r="D267" s="2">
        <f>'PR-RAS'!E271</f>
        <v>45858.34</v>
      </c>
      <c r="E267" s="2">
        <v>0</v>
      </c>
      <c r="F267" s="2">
        <v>0</v>
      </c>
      <c r="G267" s="3">
        <f t="shared" si="0"/>
        <v>39451.899060000003</v>
      </c>
      <c r="H267" s="3">
        <f t="shared" si="1"/>
        <v>0.60999999999330612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2043.44</v>
      </c>
      <c r="D268" s="2">
        <f>'PR-RAS'!E272</f>
        <v>8320.2000000000007</v>
      </c>
      <c r="E268" s="2">
        <v>0</v>
      </c>
      <c r="F268" s="2">
        <v>0</v>
      </c>
      <c r="G268" s="3">
        <f t="shared" si="0"/>
        <v>4988.5852800000002</v>
      </c>
      <c r="H268" s="3">
        <f t="shared" si="1"/>
        <v>0.64000000000078217</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174334.99</v>
      </c>
      <c r="D269" s="2">
        <f>'PR-RAS'!E273</f>
        <v>110881.73000000001</v>
      </c>
      <c r="E269" s="2">
        <v>0</v>
      </c>
      <c r="F269" s="2">
        <v>0</v>
      </c>
      <c r="G269" s="3">
        <f t="shared" si="0"/>
        <v>106154.3846</v>
      </c>
      <c r="H269" s="3">
        <f t="shared" si="1"/>
        <v>0.27999999999883585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94334.99</v>
      </c>
      <c r="D270" s="2">
        <f>'PR-RAS'!E274</f>
        <v>104381.73000000001</v>
      </c>
      <c r="E270" s="2">
        <v>0</v>
      </c>
      <c r="F270" s="2">
        <v>0</v>
      </c>
      <c r="G270" s="3">
        <f t="shared" si="0"/>
        <v>81533.48305000001</v>
      </c>
      <c r="H270" s="3">
        <f t="shared" si="1"/>
        <v>0.27999999998428393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80380.570000000007</v>
      </c>
      <c r="D271" s="2">
        <f>'PR-RAS'!E275</f>
        <v>89046.91</v>
      </c>
      <c r="E271" s="2">
        <v>0</v>
      </c>
      <c r="F271" s="2">
        <v>0</v>
      </c>
      <c r="G271" s="3">
        <f t="shared" si="0"/>
        <v>69788.085300000006</v>
      </c>
      <c r="H271" s="3">
        <f t="shared" si="1"/>
        <v>0.51999999998952262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13954.42</v>
      </c>
      <c r="D272" s="2">
        <f>'PR-RAS'!E276</f>
        <v>15334.82</v>
      </c>
      <c r="E272" s="2">
        <v>0</v>
      </c>
      <c r="F272" s="2">
        <v>0</v>
      </c>
      <c r="G272" s="3">
        <f t="shared" si="0"/>
        <v>12093.12026</v>
      </c>
      <c r="H272" s="3">
        <f t="shared" si="1"/>
        <v>0.6000000000003638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2500</v>
      </c>
      <c r="D274" s="2">
        <f>'PR-RAS'!E278</f>
        <v>6500</v>
      </c>
      <c r="E274" s="2">
        <v>0</v>
      </c>
      <c r="F274" s="2">
        <v>0</v>
      </c>
      <c r="G274" s="3">
        <f t="shared" si="0"/>
        <v>4231.5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2500</v>
      </c>
      <c r="D275" s="2">
        <f>'PR-RAS'!E279</f>
        <v>6500</v>
      </c>
      <c r="E275" s="2">
        <v>0</v>
      </c>
      <c r="F275" s="2">
        <v>0</v>
      </c>
      <c r="G275" s="3">
        <f t="shared" ref="G275:G528" si="12">(B275/1000)*(C275*1+D275*2)</f>
        <v>4247</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77500</v>
      </c>
      <c r="D285" s="2">
        <f>'PR-RAS'!E289</f>
        <v>0</v>
      </c>
      <c r="E285" s="2">
        <v>0</v>
      </c>
      <c r="F285" s="2">
        <v>0</v>
      </c>
      <c r="G285" s="3">
        <f t="shared" si="12"/>
        <v>22009.999999999996</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77500</v>
      </c>
      <c r="D286" s="2">
        <f>'PR-RAS'!E290</f>
        <v>0</v>
      </c>
      <c r="E286" s="2">
        <v>0</v>
      </c>
      <c r="F286" s="2">
        <v>0</v>
      </c>
      <c r="G286" s="3">
        <f t="shared" si="12"/>
        <v>22087.499999999996</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2166989.1799999997</v>
      </c>
      <c r="D295" s="2">
        <f>'PR-RAS'!E299</f>
        <v>2364551.12</v>
      </c>
      <c r="E295" s="2">
        <v>0</v>
      </c>
      <c r="F295" s="2">
        <v>0</v>
      </c>
      <c r="G295" s="3">
        <f t="shared" si="12"/>
        <v>2027450.8774799998</v>
      </c>
      <c r="H295" s="3">
        <f t="shared" si="13"/>
        <v>0.29999999981373549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728794.78000000026</v>
      </c>
      <c r="D296" s="2">
        <f>'PR-RAS'!E300</f>
        <v>514164.51000000071</v>
      </c>
      <c r="E296" s="2">
        <v>0</v>
      </c>
      <c r="F296" s="2">
        <v>0</v>
      </c>
      <c r="G296" s="3">
        <f t="shared" si="12"/>
        <v>518351.52100000047</v>
      </c>
      <c r="H296" s="3">
        <f t="shared" si="13"/>
        <v>0.70999999903142452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3597402.11</v>
      </c>
      <c r="D298" s="2">
        <f>'PR-RAS'!E302</f>
        <v>4329249.5599999996</v>
      </c>
      <c r="E298" s="2">
        <v>0</v>
      </c>
      <c r="F298" s="2">
        <v>0</v>
      </c>
      <c r="G298" s="3">
        <f t="shared" si="12"/>
        <v>3640002.6653099996</v>
      </c>
      <c r="H298" s="3">
        <f t="shared" si="13"/>
        <v>0.55000000027939677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96924.94</v>
      </c>
      <c r="D300" s="2">
        <f>'PR-RAS'!E304</f>
        <v>138351.38</v>
      </c>
      <c r="E300" s="2">
        <v>0</v>
      </c>
      <c r="F300" s="2">
        <v>0</v>
      </c>
      <c r="G300" s="3">
        <f t="shared" si="12"/>
        <v>111714.6823</v>
      </c>
      <c r="H300" s="3">
        <f t="shared" si="13"/>
        <v>0.44000000000232831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6854.64</v>
      </c>
      <c r="D301" s="2">
        <f>'PR-RAS'!E305</f>
        <v>2138.77</v>
      </c>
      <c r="E301" s="2">
        <v>0</v>
      </c>
      <c r="F301" s="2">
        <v>0</v>
      </c>
      <c r="G301" s="3">
        <f t="shared" si="12"/>
        <v>3339.654</v>
      </c>
      <c r="H301" s="3">
        <f t="shared" si="13"/>
        <v>0.58999999999969077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695056.21</v>
      </c>
      <c r="D303" s="2">
        <f>'PR-RAS'!E308</f>
        <v>390811.31999999995</v>
      </c>
      <c r="E303" s="2">
        <v>0</v>
      </c>
      <c r="F303" s="2">
        <v>0</v>
      </c>
      <c r="G303" s="3">
        <f t="shared" si="12"/>
        <v>445957.01269999996</v>
      </c>
      <c r="H303" s="3">
        <f t="shared" si="13"/>
        <v>0.52999999991152436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689922.83</v>
      </c>
      <c r="D304" s="2">
        <f>'PR-RAS'!E309</f>
        <v>386438.47</v>
      </c>
      <c r="E304" s="2">
        <v>0</v>
      </c>
      <c r="F304" s="2">
        <v>0</v>
      </c>
      <c r="G304" s="3">
        <f t="shared" si="12"/>
        <v>443228.33030999999</v>
      </c>
      <c r="H304" s="3">
        <f t="shared" si="13"/>
        <v>0.64000000001396984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689922.83</v>
      </c>
      <c r="D305" s="2">
        <f>'PR-RAS'!E310</f>
        <v>386438.47</v>
      </c>
      <c r="E305" s="2">
        <v>0</v>
      </c>
      <c r="F305" s="2">
        <v>0</v>
      </c>
      <c r="G305" s="3">
        <f t="shared" si="12"/>
        <v>444691.13007999997</v>
      </c>
      <c r="H305" s="3">
        <f t="shared" si="13"/>
        <v>0.64000000001396984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689922.83</v>
      </c>
      <c r="D306" s="2">
        <f>'PR-RAS'!E311</f>
        <v>386438.47</v>
      </c>
      <c r="E306" s="2">
        <v>0</v>
      </c>
      <c r="F306" s="2">
        <v>0</v>
      </c>
      <c r="G306" s="3">
        <f t="shared" si="12"/>
        <v>446153.92985000001</v>
      </c>
      <c r="H306" s="3">
        <f t="shared" si="13"/>
        <v>0.64000000001396984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5133.38</v>
      </c>
      <c r="D316" s="2">
        <f>'PR-RAS'!E321</f>
        <v>4372.8500000000004</v>
      </c>
      <c r="E316" s="2">
        <v>0</v>
      </c>
      <c r="F316" s="2">
        <v>0</v>
      </c>
      <c r="G316" s="3">
        <f t="shared" si="12"/>
        <v>4371.9102000000003</v>
      </c>
      <c r="H316" s="3">
        <f t="shared" si="13"/>
        <v>0.52999999999974534</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5133.38</v>
      </c>
      <c r="D317" s="2">
        <f>'PR-RAS'!E322</f>
        <v>4372.8500000000004</v>
      </c>
      <c r="E317" s="2">
        <v>0</v>
      </c>
      <c r="F317" s="2">
        <v>0</v>
      </c>
      <c r="G317" s="3">
        <f t="shared" si="12"/>
        <v>4385.7892800000009</v>
      </c>
      <c r="H317" s="3">
        <f t="shared" si="13"/>
        <v>0.52999999999974534</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5133.38</v>
      </c>
      <c r="D318" s="2">
        <f>'PR-RAS'!E323</f>
        <v>4372.8500000000004</v>
      </c>
      <c r="E318" s="2">
        <v>0</v>
      </c>
      <c r="F318" s="2">
        <v>0</v>
      </c>
      <c r="G318" s="3">
        <f t="shared" si="12"/>
        <v>4399.6683600000006</v>
      </c>
      <c r="H318" s="3">
        <f t="shared" si="13"/>
        <v>0.52999999999974534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1298411.27</v>
      </c>
      <c r="D355" s="2">
        <f>'PR-RAS'!E360</f>
        <v>1444237.1300000001</v>
      </c>
      <c r="E355" s="2">
        <v>0</v>
      </c>
      <c r="F355" s="2">
        <v>0</v>
      </c>
      <c r="G355" s="3">
        <f t="shared" si="12"/>
        <v>1482157.47762</v>
      </c>
      <c r="H355" s="3">
        <f t="shared" si="13"/>
        <v>0.40000000013969839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119999.42</v>
      </c>
      <c r="D356" s="2">
        <f>'PR-RAS'!E361</f>
        <v>35000</v>
      </c>
      <c r="E356" s="2">
        <v>0</v>
      </c>
      <c r="F356" s="2">
        <v>0</v>
      </c>
      <c r="G356" s="3">
        <f t="shared" si="12"/>
        <v>67449.794099999985</v>
      </c>
      <c r="H356" s="3">
        <f t="shared" si="13"/>
        <v>0.41999999999825377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119999.42</v>
      </c>
      <c r="D357" s="2">
        <f>'PR-RAS'!E362</f>
        <v>35000</v>
      </c>
      <c r="E357" s="2">
        <v>0</v>
      </c>
      <c r="F357" s="2">
        <v>0</v>
      </c>
      <c r="G357" s="3">
        <f t="shared" si="12"/>
        <v>67639.793519999992</v>
      </c>
      <c r="H357" s="3">
        <f t="shared" si="13"/>
        <v>0.41999999999825377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119999.42</v>
      </c>
      <c r="D358" s="2">
        <f>'PR-RAS'!E363</f>
        <v>35000</v>
      </c>
      <c r="E358" s="2">
        <v>0</v>
      </c>
      <c r="F358" s="2">
        <v>0</v>
      </c>
      <c r="G358" s="3">
        <f t="shared" si="12"/>
        <v>67829.792939999985</v>
      </c>
      <c r="H358" s="3">
        <f t="shared" si="13"/>
        <v>0.41999999999825377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1138411.8500000001</v>
      </c>
      <c r="D368" s="2">
        <f>'PR-RAS'!E373</f>
        <v>1304673.3800000001</v>
      </c>
      <c r="E368" s="2">
        <v>0</v>
      </c>
      <c r="F368" s="2">
        <v>0</v>
      </c>
      <c r="G368" s="3">
        <f t="shared" si="12"/>
        <v>1375427.4098700001</v>
      </c>
      <c r="H368" s="3">
        <f t="shared" si="13"/>
        <v>0.53000000002793968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923452.3</v>
      </c>
      <c r="D369" s="2">
        <f>'PR-RAS'!E374</f>
        <v>955867.48</v>
      </c>
      <c r="E369" s="2">
        <v>0</v>
      </c>
      <c r="F369" s="2">
        <v>0</v>
      </c>
      <c r="G369" s="3">
        <f t="shared" si="12"/>
        <v>1043348.9116799999</v>
      </c>
      <c r="H369" s="3">
        <f t="shared" si="13"/>
        <v>0.78000000002793968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517665.82</v>
      </c>
      <c r="D371" s="2">
        <f>'PR-RAS'!E376</f>
        <v>0</v>
      </c>
      <c r="E371" s="2">
        <v>0</v>
      </c>
      <c r="F371" s="2">
        <v>0</v>
      </c>
      <c r="G371" s="3">
        <f t="shared" si="12"/>
        <v>191536.35339999999</v>
      </c>
      <c r="H371" s="3">
        <f t="shared" si="13"/>
        <v>0.17999999999301508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193189.35</v>
      </c>
      <c r="D372" s="2">
        <f>'PR-RAS'!E377</f>
        <v>156627.19</v>
      </c>
      <c r="E372" s="2">
        <v>0</v>
      </c>
      <c r="F372" s="2">
        <v>0</v>
      </c>
      <c r="G372" s="3">
        <f t="shared" si="12"/>
        <v>187890.62383</v>
      </c>
      <c r="H372" s="3">
        <f t="shared" si="13"/>
        <v>0.54000000000814907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212597.13</v>
      </c>
      <c r="D373" s="2">
        <f>'PR-RAS'!E378</f>
        <v>799240.29</v>
      </c>
      <c r="E373" s="2">
        <v>0</v>
      </c>
      <c r="F373" s="2">
        <v>0</v>
      </c>
      <c r="G373" s="3">
        <f t="shared" si="12"/>
        <v>673720.90812000004</v>
      </c>
      <c r="H373" s="3">
        <f t="shared" si="13"/>
        <v>0.42000000004190952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117479.5</v>
      </c>
      <c r="D374" s="2">
        <f>'PR-RAS'!E379</f>
        <v>210891.57</v>
      </c>
      <c r="E374" s="2">
        <v>0</v>
      </c>
      <c r="F374" s="2">
        <v>0</v>
      </c>
      <c r="G374" s="3">
        <f t="shared" si="12"/>
        <v>201144.96472000002</v>
      </c>
      <c r="H374" s="3">
        <f t="shared" si="13"/>
        <v>0.92999999999301508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4285.5</v>
      </c>
      <c r="D375" s="2">
        <f>'PR-RAS'!E380</f>
        <v>21902.76</v>
      </c>
      <c r="E375" s="2">
        <v>0</v>
      </c>
      <c r="F375" s="2">
        <v>0</v>
      </c>
      <c r="G375" s="3">
        <f t="shared" si="12"/>
        <v>17986.04148</v>
      </c>
      <c r="H375" s="3">
        <f t="shared" si="13"/>
        <v>0.74000000000160071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907</v>
      </c>
      <c r="D376" s="2">
        <f>'PR-RAS'!E381</f>
        <v>1432.86</v>
      </c>
      <c r="E376" s="2">
        <v>0</v>
      </c>
      <c r="F376" s="2">
        <v>0</v>
      </c>
      <c r="G376" s="3">
        <f t="shared" si="12"/>
        <v>1414.77</v>
      </c>
      <c r="H376" s="3">
        <f t="shared" si="13"/>
        <v>0.14000000000010004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2562.5</v>
      </c>
      <c r="E377" s="2">
        <v>0</v>
      </c>
      <c r="F377" s="2">
        <v>0</v>
      </c>
      <c r="G377" s="3">
        <f t="shared" si="12"/>
        <v>1927</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74152.05</v>
      </c>
      <c r="D380" s="2">
        <f>'PR-RAS'!E385</f>
        <v>84209.25</v>
      </c>
      <c r="E380" s="2">
        <v>0</v>
      </c>
      <c r="F380" s="2">
        <v>0</v>
      </c>
      <c r="G380" s="3">
        <f t="shared" si="12"/>
        <v>91934.23844999999</v>
      </c>
      <c r="H380" s="3">
        <f t="shared" si="13"/>
        <v>0.30000000000291038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38134.949999999997</v>
      </c>
      <c r="D381" s="2">
        <f>'PR-RAS'!E386</f>
        <v>100784.2</v>
      </c>
      <c r="E381" s="2">
        <v>0</v>
      </c>
      <c r="F381" s="2">
        <v>0</v>
      </c>
      <c r="G381" s="3">
        <f t="shared" si="12"/>
        <v>91087.272999999986</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33064.33</v>
      </c>
      <c r="E383" s="2">
        <v>0</v>
      </c>
      <c r="F383" s="2">
        <v>0</v>
      </c>
      <c r="G383" s="3">
        <f t="shared" si="12"/>
        <v>25261.148120000002</v>
      </c>
      <c r="H383" s="3">
        <f t="shared" si="13"/>
        <v>0.33000000000174623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33064.33</v>
      </c>
      <c r="E384" s="2">
        <v>0</v>
      </c>
      <c r="F384" s="2">
        <v>0</v>
      </c>
      <c r="G384" s="3">
        <f t="shared" si="12"/>
        <v>25327.27678</v>
      </c>
      <c r="H384" s="3">
        <f t="shared" si="13"/>
        <v>0.33000000000174623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97480.05</v>
      </c>
      <c r="D396" s="2">
        <f>'PR-RAS'!E401</f>
        <v>104850</v>
      </c>
      <c r="E396" s="2">
        <v>0</v>
      </c>
      <c r="F396" s="2">
        <v>0</v>
      </c>
      <c r="G396" s="3">
        <f t="shared" si="12"/>
        <v>121336.11975</v>
      </c>
      <c r="H396" s="3">
        <f t="shared" si="13"/>
        <v>5.0000000002910383E-2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300</v>
      </c>
      <c r="E399" s="2">
        <v>0</v>
      </c>
      <c r="F399" s="2">
        <v>0</v>
      </c>
      <c r="G399" s="3">
        <f t="shared" si="12"/>
        <v>238.8</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97480.05</v>
      </c>
      <c r="D400" s="2">
        <f>'PR-RAS'!E405</f>
        <v>104550</v>
      </c>
      <c r="E400" s="2">
        <v>0</v>
      </c>
      <c r="F400" s="2">
        <v>0</v>
      </c>
      <c r="G400" s="3">
        <f t="shared" si="12"/>
        <v>122325.43995</v>
      </c>
      <c r="H400" s="3">
        <f t="shared" si="13"/>
        <v>5.0000000002910383E-2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40000</v>
      </c>
      <c r="D407" s="2">
        <f>'PR-RAS'!E412</f>
        <v>104563.75</v>
      </c>
      <c r="E407" s="2">
        <v>0</v>
      </c>
      <c r="F407" s="2">
        <v>0</v>
      </c>
      <c r="G407" s="3">
        <f t="shared" si="12"/>
        <v>101145.76500000001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40000</v>
      </c>
      <c r="D408" s="2">
        <f>'PR-RAS'!E413</f>
        <v>104563.75</v>
      </c>
      <c r="E408" s="2">
        <v>0</v>
      </c>
      <c r="F408" s="2">
        <v>0</v>
      </c>
      <c r="G408" s="3">
        <f t="shared" si="12"/>
        <v>101394.89249999999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603355.06000000006</v>
      </c>
      <c r="D413" s="2">
        <f>'PR-RAS'!E418</f>
        <v>1053425.81</v>
      </c>
      <c r="E413" s="2">
        <v>0</v>
      </c>
      <c r="F413" s="2">
        <v>0</v>
      </c>
      <c r="G413" s="3">
        <f t="shared" si="12"/>
        <v>1116605.1521600001</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4274865.1100000003</v>
      </c>
      <c r="D415" s="2">
        <f>'PR-RAS'!E420</f>
        <v>4878220.18</v>
      </c>
      <c r="E415" s="2">
        <v>0</v>
      </c>
      <c r="F415" s="2">
        <v>0</v>
      </c>
      <c r="G415" s="3">
        <f t="shared" si="12"/>
        <v>5808960.4645799994</v>
      </c>
      <c r="H415" s="3">
        <f t="shared" si="13"/>
        <v>0.2900000000372529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384120.58</v>
      </c>
      <c r="D416" s="2">
        <f>'PR-RAS'!E421</f>
        <v>180633.32</v>
      </c>
      <c r="E416" s="2">
        <v>0</v>
      </c>
      <c r="F416" s="2">
        <v>0</v>
      </c>
      <c r="G416" s="3">
        <f t="shared" si="12"/>
        <v>309335.69629999995</v>
      </c>
      <c r="H416" s="3">
        <f t="shared" si="13"/>
        <v>0.73999999999068677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3590840.17</v>
      </c>
      <c r="D417" s="2">
        <f>'PR-RAS'!E422</f>
        <v>3269526.9500000007</v>
      </c>
      <c r="E417" s="2">
        <v>0</v>
      </c>
      <c r="F417" s="2">
        <v>0</v>
      </c>
      <c r="G417" s="3">
        <f t="shared" si="12"/>
        <v>4214035.9331200002</v>
      </c>
      <c r="H417" s="3">
        <f t="shared" si="13"/>
        <v>0.21999999927356839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3465400.4499999997</v>
      </c>
      <c r="D418" s="2">
        <f>'PR-RAS'!E423</f>
        <v>3808788.25</v>
      </c>
      <c r="E418" s="2">
        <v>0</v>
      </c>
      <c r="F418" s="2">
        <v>0</v>
      </c>
      <c r="G418" s="3">
        <f t="shared" si="12"/>
        <v>4621601.3881499991</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125439.7200000002</v>
      </c>
      <c r="D419" s="2">
        <f>'PR-RAS'!E424</f>
        <v>0</v>
      </c>
      <c r="E419" s="2">
        <v>0</v>
      </c>
      <c r="F419" s="2">
        <v>0</v>
      </c>
      <c r="G419" s="3">
        <f t="shared" si="12"/>
        <v>52433.802960000081</v>
      </c>
      <c r="H419" s="3">
        <f t="shared" si="13"/>
        <v>0.27999999979510903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539261.29999999935</v>
      </c>
      <c r="E420" s="2">
        <v>0</v>
      </c>
      <c r="F420" s="2">
        <v>0</v>
      </c>
      <c r="G420" s="3">
        <f t="shared" si="12"/>
        <v>451900.96939999942</v>
      </c>
      <c r="H420" s="3">
        <f t="shared" si="13"/>
        <v>0.2999999993480742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677463.00000000047</v>
      </c>
      <c r="D422" s="2">
        <f>'PR-RAS'!E427</f>
        <v>548970.62000000011</v>
      </c>
      <c r="E422" s="2">
        <v>0</v>
      </c>
      <c r="F422" s="2">
        <v>0</v>
      </c>
      <c r="G422" s="3">
        <f t="shared" si="12"/>
        <v>747445.18504000024</v>
      </c>
      <c r="H422" s="3">
        <f t="shared" si="13"/>
        <v>0.38000000035390258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481045.52</v>
      </c>
      <c r="D423" s="2">
        <f>'PR-RAS'!E428</f>
        <v>318984.7</v>
      </c>
      <c r="E423" s="2">
        <v>0</v>
      </c>
      <c r="F423" s="2">
        <v>0</v>
      </c>
      <c r="G423" s="3">
        <f t="shared" si="12"/>
        <v>472224.29623999994</v>
      </c>
      <c r="H423" s="3">
        <f t="shared" si="13"/>
        <v>0.77999999996973202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6636.14</v>
      </c>
      <c r="D424" s="2">
        <f>'PR-RAS'!E430</f>
        <v>400000</v>
      </c>
      <c r="E424" s="2">
        <v>0</v>
      </c>
      <c r="F424" s="2">
        <v>0</v>
      </c>
      <c r="G424" s="3">
        <f t="shared" si="12"/>
        <v>341207.08721999999</v>
      </c>
      <c r="H424" s="3">
        <f t="shared" si="13"/>
        <v>0.14000000000032742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6636.14</v>
      </c>
      <c r="D425" s="2">
        <f>'PR-RAS'!E431</f>
        <v>0</v>
      </c>
      <c r="E425" s="2">
        <v>0</v>
      </c>
      <c r="F425" s="2">
        <v>0</v>
      </c>
      <c r="G425" s="3">
        <f t="shared" si="12"/>
        <v>2813.72336</v>
      </c>
      <c r="H425" s="3">
        <f t="shared" si="13"/>
        <v>0.14000000000032742</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6636.14</v>
      </c>
      <c r="D446" s="2">
        <f>'PR-RAS'!E452</f>
        <v>0</v>
      </c>
      <c r="E446" s="2">
        <v>0</v>
      </c>
      <c r="F446" s="2">
        <v>0</v>
      </c>
      <c r="G446" s="3">
        <f t="shared" si="12"/>
        <v>2953.0823</v>
      </c>
      <c r="H446" s="3">
        <f t="shared" si="13"/>
        <v>0.14000000000032742</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6636.14</v>
      </c>
      <c r="D447" s="2">
        <f>'PR-RAS'!E453</f>
        <v>0</v>
      </c>
      <c r="E447" s="2">
        <v>0</v>
      </c>
      <c r="F447" s="2">
        <v>0</v>
      </c>
      <c r="G447" s="3">
        <f t="shared" si="12"/>
        <v>2959.7184400000001</v>
      </c>
      <c r="H447" s="3">
        <f t="shared" si="13"/>
        <v>0.14000000000032742</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400000</v>
      </c>
      <c r="E485" s="2">
        <v>0</v>
      </c>
      <c r="F485" s="2">
        <v>0</v>
      </c>
      <c r="G485" s="3">
        <f t="shared" si="12"/>
        <v>387200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400000</v>
      </c>
      <c r="E496" s="2">
        <v>0</v>
      </c>
      <c r="F496" s="2">
        <v>0</v>
      </c>
      <c r="G496" s="3">
        <f t="shared" si="12"/>
        <v>396000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400000</v>
      </c>
      <c r="E497" s="2">
        <v>0</v>
      </c>
      <c r="F497" s="2">
        <v>0</v>
      </c>
      <c r="G497" s="3">
        <f t="shared" si="12"/>
        <v>396800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205639.44999999998</v>
      </c>
      <c r="D529" s="2">
        <f>'PR-RAS'!E535</f>
        <v>307469.8</v>
      </c>
      <c r="E529" s="2">
        <v>0</v>
      </c>
      <c r="F529" s="2">
        <v>0</v>
      </c>
      <c r="G529" s="3">
        <f t="shared" ref="G529:G836" si="14">(B529/1000)*(C529*1+D529*2)</f>
        <v>433265.73839999997</v>
      </c>
      <c r="H529" s="3">
        <f t="shared" ref="H529:H836" si="15">ABS(C529-ROUND(C529,0))+ABS(D529-ROUND(D529,0))</f>
        <v>0.64999999999417923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53169.65</v>
      </c>
      <c r="D530" s="2">
        <f>'PR-RAS'!E536</f>
        <v>0</v>
      </c>
      <c r="E530" s="2">
        <v>0</v>
      </c>
      <c r="F530" s="2">
        <v>0</v>
      </c>
      <c r="G530" s="3">
        <f t="shared" si="14"/>
        <v>28126.744850000003</v>
      </c>
      <c r="H530" s="3">
        <f t="shared" si="15"/>
        <v>0.34999999999854481</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53169.65</v>
      </c>
      <c r="D543" s="2">
        <f>'PR-RAS'!E549</f>
        <v>0</v>
      </c>
      <c r="E543" s="2">
        <v>0</v>
      </c>
      <c r="F543" s="2">
        <v>0</v>
      </c>
      <c r="G543" s="3">
        <f t="shared" si="14"/>
        <v>28817.950300000004</v>
      </c>
      <c r="H543" s="3">
        <f t="shared" si="15"/>
        <v>0.34999999999854481</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5000</v>
      </c>
      <c r="D578" s="2">
        <f>'PR-RAS'!E584</f>
        <v>0</v>
      </c>
      <c r="E578" s="2">
        <v>0</v>
      </c>
      <c r="F578" s="2">
        <v>0</v>
      </c>
      <c r="G578" s="3">
        <f t="shared" si="14"/>
        <v>2885</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5000</v>
      </c>
      <c r="D583" s="2">
        <f>'PR-RAS'!E589</f>
        <v>0</v>
      </c>
      <c r="E583" s="2">
        <v>0</v>
      </c>
      <c r="F583" s="2">
        <v>0</v>
      </c>
      <c r="G583" s="3">
        <f t="shared" si="14"/>
        <v>2910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5000</v>
      </c>
      <c r="D584" s="2">
        <f>'PR-RAS'!E590</f>
        <v>0</v>
      </c>
      <c r="E584" s="2">
        <v>0</v>
      </c>
      <c r="F584" s="2">
        <v>0</v>
      </c>
      <c r="G584" s="3">
        <f t="shared" si="14"/>
        <v>2915</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147469.79999999999</v>
      </c>
      <c r="D591" s="2">
        <f>'PR-RAS'!E597</f>
        <v>307469.8</v>
      </c>
      <c r="E591" s="2">
        <v>0</v>
      </c>
      <c r="F591" s="2">
        <v>0</v>
      </c>
      <c r="G591" s="3">
        <f t="shared" si="14"/>
        <v>449821.54599999991</v>
      </c>
      <c r="H591" s="3">
        <f t="shared" si="15"/>
        <v>0.40000000002328306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147469.79999999999</v>
      </c>
      <c r="D603" s="2">
        <f>'PR-RAS'!E609</f>
        <v>307469.8</v>
      </c>
      <c r="E603" s="2">
        <v>0</v>
      </c>
      <c r="F603" s="2">
        <v>0</v>
      </c>
      <c r="G603" s="3">
        <f t="shared" si="14"/>
        <v>458970.45879999991</v>
      </c>
      <c r="H603" s="3">
        <f t="shared" si="15"/>
        <v>0.40000000002328306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147469.79999999999</v>
      </c>
      <c r="D604" s="2">
        <f>'PR-RAS'!E610</f>
        <v>307469.8</v>
      </c>
      <c r="E604" s="2">
        <v>0</v>
      </c>
      <c r="F604" s="2">
        <v>0</v>
      </c>
      <c r="G604" s="3">
        <f t="shared" si="14"/>
        <v>459732.86819999991</v>
      </c>
      <c r="H604" s="3">
        <f t="shared" si="15"/>
        <v>0.40000000002328306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92530.200000000012</v>
      </c>
      <c r="E633" s="2">
        <v>0</v>
      </c>
      <c r="F633" s="2">
        <v>0</v>
      </c>
      <c r="G633" s="3">
        <f t="shared" si="14"/>
        <v>116958.17280000001</v>
      </c>
      <c r="H633" s="3">
        <f t="shared" si="15"/>
        <v>0.20000000001164153</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199003.30999999997</v>
      </c>
      <c r="D634" s="2">
        <f>'PR-RAS'!E640</f>
        <v>0</v>
      </c>
      <c r="E634" s="2">
        <v>0</v>
      </c>
      <c r="F634" s="2">
        <v>0</v>
      </c>
      <c r="G634" s="3">
        <f t="shared" si="14"/>
        <v>125969.09522999998</v>
      </c>
      <c r="H634" s="3">
        <f t="shared" si="15"/>
        <v>0.30999999996856786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1203738.96</v>
      </c>
      <c r="D635" s="2">
        <f>'PR-RAS'!E641</f>
        <v>1004735.65</v>
      </c>
      <c r="E635" s="2">
        <v>0</v>
      </c>
      <c r="F635" s="2">
        <v>0</v>
      </c>
      <c r="G635" s="3">
        <f t="shared" si="14"/>
        <v>2037175.3048399999</v>
      </c>
      <c r="H635" s="3">
        <f t="shared" si="15"/>
        <v>0.39000000001396984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3597476.31</v>
      </c>
      <c r="D637" s="2">
        <f>'PR-RAS'!E643</f>
        <v>3669526.9500000007</v>
      </c>
      <c r="E637" s="2">
        <v>0</v>
      </c>
      <c r="F637" s="2">
        <v>0</v>
      </c>
      <c r="G637" s="3">
        <f t="shared" si="14"/>
        <v>6955633.213560001</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3671039.9</v>
      </c>
      <c r="D638" s="2">
        <f>'PR-RAS'!E644</f>
        <v>4116258.05</v>
      </c>
      <c r="E638" s="2">
        <v>0</v>
      </c>
      <c r="F638" s="2">
        <v>0</v>
      </c>
      <c r="G638" s="3">
        <f t="shared" si="14"/>
        <v>7582565.1720000003</v>
      </c>
      <c r="H638" s="3">
        <f t="shared" si="15"/>
        <v>0.14999999990686774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73563.589999999851</v>
      </c>
      <c r="D640" s="2">
        <f>'PR-RAS'!E646</f>
        <v>446731.09999999916</v>
      </c>
      <c r="E640" s="2">
        <v>0</v>
      </c>
      <c r="F640" s="2">
        <v>0</v>
      </c>
      <c r="G640" s="3">
        <f t="shared" si="14"/>
        <v>617929.47980999888</v>
      </c>
      <c r="H640" s="3">
        <f t="shared" si="15"/>
        <v>0.50999999931082129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526275.9599999995</v>
      </c>
      <c r="D641" s="2">
        <f>'PR-RAS'!E647</f>
        <v>455765.02999999991</v>
      </c>
      <c r="E641" s="2">
        <v>0</v>
      </c>
      <c r="F641" s="2">
        <v>0</v>
      </c>
      <c r="G641" s="3">
        <f t="shared" si="14"/>
        <v>920195.85279999953</v>
      </c>
      <c r="H641" s="3">
        <f t="shared" si="15"/>
        <v>7.0000000414438546E-2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452712.36999999965</v>
      </c>
      <c r="D643" s="2">
        <f>'PR-RAS'!E649</f>
        <v>9033.9300000007497</v>
      </c>
      <c r="E643" s="2">
        <v>0</v>
      </c>
      <c r="F643" s="2">
        <v>0</v>
      </c>
      <c r="G643" s="3">
        <f t="shared" si="14"/>
        <v>302240.90766000072</v>
      </c>
      <c r="H643" s="3">
        <f t="shared" si="15"/>
        <v>0.43999999889638275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63120.77</v>
      </c>
      <c r="D645" s="2">
        <f>'PR-RAS'!E651</f>
        <v>0</v>
      </c>
      <c r="E645" s="2">
        <v>0</v>
      </c>
      <c r="F645" s="2">
        <v>0</v>
      </c>
      <c r="G645" s="3">
        <f t="shared" si="14"/>
        <v>40649.775880000001</v>
      </c>
      <c r="H645" s="3">
        <f t="shared" si="15"/>
        <v>0.23000000000320142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594572.41</v>
      </c>
      <c r="D646" s="2">
        <f>'PR-RAS'!E653</f>
        <v>514522.93</v>
      </c>
      <c r="E646" s="2">
        <v>0</v>
      </c>
      <c r="F646" s="2">
        <v>0</v>
      </c>
      <c r="G646" s="3">
        <f t="shared" si="14"/>
        <v>1047233.7841500001</v>
      </c>
      <c r="H646" s="3">
        <f t="shared" si="15"/>
        <v>0.48000000003958121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4526342.72</v>
      </c>
      <c r="D647" s="2">
        <f>'PR-RAS'!E654</f>
        <v>5502234</v>
      </c>
      <c r="E647" s="2">
        <v>0</v>
      </c>
      <c r="F647" s="2">
        <v>0</v>
      </c>
      <c r="G647" s="3">
        <f t="shared" si="14"/>
        <v>10032903.725119999</v>
      </c>
      <c r="H647" s="3">
        <f t="shared" si="15"/>
        <v>0.28000000026077032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4606392.2</v>
      </c>
      <c r="D648" s="2">
        <f>'PR-RAS'!E655</f>
        <v>5792695.6500000004</v>
      </c>
      <c r="E648" s="2">
        <v>0</v>
      </c>
      <c r="F648" s="2">
        <v>0</v>
      </c>
      <c r="G648" s="3">
        <f t="shared" si="14"/>
        <v>10476083.9245</v>
      </c>
      <c r="H648" s="3">
        <f t="shared" si="15"/>
        <v>0.54999999981373549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514522.9299999997</v>
      </c>
      <c r="D649" s="2">
        <f>'PR-RAS'!E656</f>
        <v>224061.27999999933</v>
      </c>
      <c r="E649" s="2">
        <v>0</v>
      </c>
      <c r="F649" s="2">
        <v>0</v>
      </c>
      <c r="G649" s="3">
        <f t="shared" si="14"/>
        <v>623794.27751999896</v>
      </c>
      <c r="H649" s="3">
        <f t="shared" si="15"/>
        <v>0.34999999962747097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13</v>
      </c>
      <c r="D650" s="2">
        <f>'PR-RAS'!E657</f>
        <v>17</v>
      </c>
      <c r="E650" s="2">
        <v>0</v>
      </c>
      <c r="F650" s="2">
        <v>0</v>
      </c>
      <c r="G650" s="3">
        <f t="shared" si="14"/>
        <v>30.503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16</v>
      </c>
      <c r="D651" s="2">
        <f>'PR-RAS'!E658</f>
        <v>14</v>
      </c>
      <c r="E651" s="2">
        <v>0</v>
      </c>
      <c r="F651" s="2">
        <v>0</v>
      </c>
      <c r="G651" s="3">
        <f t="shared" si="14"/>
        <v>28.6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13</v>
      </c>
      <c r="D652" s="2">
        <f>'PR-RAS'!E659</f>
        <v>17</v>
      </c>
      <c r="E652" s="2">
        <v>0</v>
      </c>
      <c r="F652" s="2">
        <v>0</v>
      </c>
      <c r="G652" s="3">
        <f t="shared" si="14"/>
        <v>30.597000000000001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14</v>
      </c>
      <c r="E653" s="2">
        <v>0</v>
      </c>
      <c r="F653" s="2">
        <v>0</v>
      </c>
      <c r="G653" s="3">
        <f t="shared" si="14"/>
        <v>26.731999999999999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145376.67000000001</v>
      </c>
      <c r="E657" s="2">
        <v>0</v>
      </c>
      <c r="F657" s="2">
        <v>0</v>
      </c>
      <c r="G657" s="3">
        <f t="shared" si="16"/>
        <v>190734.19104000003</v>
      </c>
      <c r="H657" s="3">
        <f t="shared" si="17"/>
        <v>0.32999999998719431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419380.37</v>
      </c>
      <c r="D662" s="2">
        <f>'PR-RAS'!E669</f>
        <v>41988</v>
      </c>
      <c r="E662" s="2">
        <v>0</v>
      </c>
      <c r="F662" s="2">
        <v>0</v>
      </c>
      <c r="G662" s="3">
        <f t="shared" si="14"/>
        <v>332718.56057000003</v>
      </c>
      <c r="H662" s="3">
        <f t="shared" si="15"/>
        <v>0.36999999999534339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30000</v>
      </c>
      <c r="D663" s="2">
        <f>'PR-RAS'!E670</f>
        <v>9000</v>
      </c>
      <c r="E663" s="2">
        <v>0</v>
      </c>
      <c r="F663" s="2">
        <v>0</v>
      </c>
      <c r="G663" s="3">
        <f t="shared" si="14"/>
        <v>31776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203000</v>
      </c>
      <c r="D666" s="2">
        <f>'PR-RAS'!E673</f>
        <v>30768.35</v>
      </c>
      <c r="E666" s="2">
        <v>0</v>
      </c>
      <c r="F666" s="2">
        <v>0</v>
      </c>
      <c r="G666" s="3">
        <f t="shared" si="14"/>
        <v>175916.90550000002</v>
      </c>
      <c r="H666" s="3">
        <f t="shared" si="15"/>
        <v>0.34999999999854481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20000</v>
      </c>
      <c r="E667" s="2">
        <v>0</v>
      </c>
      <c r="F667" s="2">
        <v>0</v>
      </c>
      <c r="G667" s="3">
        <f t="shared" si="14"/>
        <v>26640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56080.52</v>
      </c>
      <c r="E674" s="2">
        <v>0</v>
      </c>
      <c r="F674" s="2">
        <v>0</v>
      </c>
      <c r="G674" s="3">
        <f t="shared" si="14"/>
        <v>75484.379920000007</v>
      </c>
      <c r="H674" s="3">
        <f t="shared" si="15"/>
        <v>0.48000000000320142</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89401.69</v>
      </c>
      <c r="D675" s="2">
        <f>'PR-RAS'!E682</f>
        <v>0</v>
      </c>
      <c r="E675" s="2">
        <v>0</v>
      </c>
      <c r="F675" s="2">
        <v>0</v>
      </c>
      <c r="G675" s="3">
        <f t="shared" si="14"/>
        <v>60256.739060000007</v>
      </c>
      <c r="H675" s="3">
        <f t="shared" si="15"/>
        <v>0.30999999999767169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1132.8</v>
      </c>
      <c r="D676" s="2">
        <f>'PR-RAS'!E683</f>
        <v>1119.5</v>
      </c>
      <c r="E676" s="2">
        <v>0</v>
      </c>
      <c r="F676" s="2">
        <v>0</v>
      </c>
      <c r="G676" s="3">
        <f t="shared" si="14"/>
        <v>2275.9650000000001</v>
      </c>
      <c r="H676" s="3">
        <f t="shared" si="15"/>
        <v>0.70000000000004547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500</v>
      </c>
      <c r="D677" s="2">
        <f>'PR-RAS'!E684</f>
        <v>650</v>
      </c>
      <c r="E677" s="2">
        <v>0</v>
      </c>
      <c r="F677" s="2">
        <v>0</v>
      </c>
      <c r="G677" s="3">
        <f t="shared" si="14"/>
        <v>1216.8000000000002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14712.06</v>
      </c>
      <c r="D695" s="2">
        <f>'PR-RAS'!E702</f>
        <v>151073.1</v>
      </c>
      <c r="E695" s="2">
        <v>0</v>
      </c>
      <c r="F695" s="2">
        <v>0</v>
      </c>
      <c r="G695" s="3">
        <f t="shared" si="14"/>
        <v>219899.63243999999</v>
      </c>
      <c r="H695" s="3">
        <f t="shared" si="15"/>
        <v>0.16000000000531145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35625</v>
      </c>
      <c r="E699" s="2">
        <v>0</v>
      </c>
      <c r="F699" s="2">
        <v>0</v>
      </c>
      <c r="G699" s="3">
        <f t="shared" si="14"/>
        <v>49732.5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6129.62</v>
      </c>
      <c r="E704" s="2">
        <v>0</v>
      </c>
      <c r="F704" s="2">
        <v>0</v>
      </c>
      <c r="G704" s="3">
        <f t="shared" ref="G704:G707" si="20">(B704/1000)*(C704*1+D704*2)</f>
        <v>8618.245719999999</v>
      </c>
      <c r="H704" s="3">
        <f t="shared" ref="H704:H707" si="21">ABS(C704-ROUND(C704,0))+ABS(D704-ROUND(D704,0))</f>
        <v>0.38000000000010914</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13.03</v>
      </c>
      <c r="E705" s="2">
        <v>0</v>
      </c>
      <c r="F705" s="2">
        <v>0</v>
      </c>
      <c r="G705" s="3">
        <f t="shared" si="20"/>
        <v>18.346239999999998</v>
      </c>
      <c r="H705" s="3">
        <f t="shared" si="21"/>
        <v>2.9999999999999361E-2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3637.75</v>
      </c>
      <c r="E715" s="2">
        <v>0</v>
      </c>
      <c r="F715" s="2">
        <v>0</v>
      </c>
      <c r="G715" s="3">
        <f t="shared" ref="G715:G716" si="22">(B715/1000)*(C715*1+D715*2)</f>
        <v>5194.7069999999994</v>
      </c>
      <c r="H715" s="3">
        <f t="shared" ref="H715:H716" si="23">ABS(C715-ROUND(C715,0))+ABS(D715-ROUND(D715,0))</f>
        <v>0.25</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60811.95</v>
      </c>
      <c r="D717" s="2">
        <f>'PR-RAS'!E724</f>
        <v>57994.32</v>
      </c>
      <c r="E717" s="2">
        <v>0</v>
      </c>
      <c r="F717" s="2">
        <v>0</v>
      </c>
      <c r="G717" s="3">
        <f t="shared" si="14"/>
        <v>126589.22244</v>
      </c>
      <c r="H717" s="3">
        <f t="shared" si="15"/>
        <v>0.37000000000261934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11082.7</v>
      </c>
      <c r="D727" s="2">
        <f>'PR-RAS'!E734</f>
        <v>13690.61</v>
      </c>
      <c r="E727" s="2">
        <v>0</v>
      </c>
      <c r="F727" s="2">
        <v>0</v>
      </c>
      <c r="G727" s="3">
        <f t="shared" si="14"/>
        <v>27924.805919999999</v>
      </c>
      <c r="H727" s="3">
        <f t="shared" si="15"/>
        <v>0.68999999999869033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6769.46</v>
      </c>
      <c r="D729" s="2">
        <f>'PR-RAS'!E736</f>
        <v>4799.3599999999997</v>
      </c>
      <c r="E729" s="2">
        <v>0</v>
      </c>
      <c r="F729" s="2">
        <v>0</v>
      </c>
      <c r="G729" s="3">
        <f t="shared" si="14"/>
        <v>11916.035040000001</v>
      </c>
      <c r="H729" s="3">
        <f t="shared" si="15"/>
        <v>0.81999999999970896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31082.78</v>
      </c>
      <c r="D730" s="2">
        <f>'PR-RAS'!E737</f>
        <v>89898.89</v>
      </c>
      <c r="E730" s="2">
        <v>0</v>
      </c>
      <c r="F730" s="2">
        <v>0</v>
      </c>
      <c r="G730" s="3">
        <f t="shared" si="14"/>
        <v>153731.92824000001</v>
      </c>
      <c r="H730" s="3">
        <f t="shared" si="15"/>
        <v>0.33000000000174623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10641.43</v>
      </c>
      <c r="D731" s="2">
        <f>'PR-RAS'!E738</f>
        <v>5719.7</v>
      </c>
      <c r="E731" s="2">
        <v>0</v>
      </c>
      <c r="F731" s="2">
        <v>0</v>
      </c>
      <c r="G731" s="3">
        <f t="shared" si="14"/>
        <v>16119.0059</v>
      </c>
      <c r="H731" s="3">
        <f t="shared" si="15"/>
        <v>0.73000000000047294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580</v>
      </c>
      <c r="E732" s="2">
        <v>0</v>
      </c>
      <c r="F732" s="2">
        <v>0</v>
      </c>
      <c r="G732" s="3">
        <f t="shared" si="14"/>
        <v>847.96</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6062.9</v>
      </c>
      <c r="D733" s="2">
        <f>'PR-RAS'!E740</f>
        <v>9787.5300000000007</v>
      </c>
      <c r="E733" s="2">
        <v>0</v>
      </c>
      <c r="F733" s="2">
        <v>0</v>
      </c>
      <c r="G733" s="3">
        <f t="shared" si="14"/>
        <v>18766.986719999997</v>
      </c>
      <c r="H733" s="3">
        <f t="shared" si="15"/>
        <v>0.56999999999970896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8062.27</v>
      </c>
      <c r="D734" s="2">
        <f>'PR-RAS'!E741</f>
        <v>7464.28</v>
      </c>
      <c r="E734" s="2">
        <v>0</v>
      </c>
      <c r="F734" s="2">
        <v>0</v>
      </c>
      <c r="G734" s="3">
        <f t="shared" si="14"/>
        <v>16852.278389999999</v>
      </c>
      <c r="H734" s="3">
        <f t="shared" si="15"/>
        <v>0.5500000000001819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17881.95</v>
      </c>
      <c r="D753" s="2">
        <f>'PR-RAS'!E760</f>
        <v>19691.990000000002</v>
      </c>
      <c r="E753" s="2">
        <v>0</v>
      </c>
      <c r="F753" s="2">
        <v>0</v>
      </c>
      <c r="G753" s="3">
        <f t="shared" si="14"/>
        <v>43063.979360000005</v>
      </c>
      <c r="H753" s="3">
        <f t="shared" si="15"/>
        <v>5.9999999997671694E-2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29392.43</v>
      </c>
      <c r="D773" s="2">
        <f>'PR-RAS'!E780</f>
        <v>29939.01</v>
      </c>
      <c r="E773" s="2">
        <v>0</v>
      </c>
      <c r="F773" s="2">
        <v>0</v>
      </c>
      <c r="G773" s="3">
        <f t="shared" si="14"/>
        <v>68916.787400000001</v>
      </c>
      <c r="H773" s="3">
        <f t="shared" si="15"/>
        <v>0.43999999999869033</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56080.52</v>
      </c>
      <c r="E785" s="2">
        <v>0</v>
      </c>
      <c r="F785" s="2">
        <v>0</v>
      </c>
      <c r="G785" s="3">
        <f t="shared" si="14"/>
        <v>87934.255359999996</v>
      </c>
      <c r="H785" s="3">
        <f t="shared" si="15"/>
        <v>0.48000000000320142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22355.57</v>
      </c>
      <c r="D836" s="2">
        <f>'PR-RAS'!E843</f>
        <v>49760.91</v>
      </c>
      <c r="E836" s="2">
        <v>0</v>
      </c>
      <c r="F836" s="2">
        <v>0</v>
      </c>
      <c r="G836" s="3">
        <f t="shared" si="14"/>
        <v>101767.62065000001</v>
      </c>
      <c r="H836" s="3">
        <f t="shared" si="15"/>
        <v>0.51999999999679858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436.6</v>
      </c>
      <c r="D837" s="2">
        <f>'PR-RAS'!E844</f>
        <v>300</v>
      </c>
      <c r="E837" s="2">
        <v>0</v>
      </c>
      <c r="F837" s="2">
        <v>0</v>
      </c>
      <c r="G837" s="3">
        <f t="shared" ref="G837:G1010" si="34">(B837/1000)*(C837*1+D837*2)</f>
        <v>866.59759999999994</v>
      </c>
      <c r="H837" s="3">
        <f t="shared" ref="H837:H1095" si="3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32790.480000000003</v>
      </c>
      <c r="D839" s="2">
        <f>'PR-RAS'!E846</f>
        <v>39915</v>
      </c>
      <c r="E839" s="2">
        <v>0</v>
      </c>
      <c r="F839" s="2">
        <v>0</v>
      </c>
      <c r="G839" s="3">
        <f t="shared" si="34"/>
        <v>94375.962240000008</v>
      </c>
      <c r="H839" s="3">
        <f t="shared" si="35"/>
        <v>0.48000000000320142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400</v>
      </c>
      <c r="D843" s="2">
        <f>'PR-RAS'!E850</f>
        <v>500</v>
      </c>
      <c r="E843" s="2">
        <v>0</v>
      </c>
      <c r="F843" s="2">
        <v>0</v>
      </c>
      <c r="G843" s="3">
        <f t="shared" si="34"/>
        <v>1178.8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15329.9</v>
      </c>
      <c r="D844" s="2">
        <f>'PR-RAS'!E851</f>
        <v>13979.77</v>
      </c>
      <c r="E844" s="2">
        <v>0</v>
      </c>
      <c r="F844" s="2">
        <v>0</v>
      </c>
      <c r="G844" s="3">
        <f t="shared" si="34"/>
        <v>36492.997920000002</v>
      </c>
      <c r="H844" s="3">
        <f t="shared" si="35"/>
        <v>0.32999999999992724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20750</v>
      </c>
      <c r="D845" s="2">
        <f>'PR-RAS'!E852</f>
        <v>10000</v>
      </c>
      <c r="E845" s="2">
        <v>0</v>
      </c>
      <c r="F845" s="2">
        <v>0</v>
      </c>
      <c r="G845" s="3">
        <f t="shared" si="34"/>
        <v>34393</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20518.830000000002</v>
      </c>
      <c r="D848" s="2">
        <f>'PR-RAS'!E855</f>
        <v>21878.57</v>
      </c>
      <c r="E848" s="2">
        <v>0</v>
      </c>
      <c r="F848" s="2">
        <v>0</v>
      </c>
      <c r="G848" s="3">
        <f t="shared" si="34"/>
        <v>54441.746590000002</v>
      </c>
      <c r="H848" s="3">
        <f t="shared" si="35"/>
        <v>0.59999999999854481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77500</v>
      </c>
      <c r="D850" s="2">
        <f>'PR-RAS'!E857</f>
        <v>0</v>
      </c>
      <c r="E850" s="2">
        <v>0</v>
      </c>
      <c r="F850" s="2">
        <v>0</v>
      </c>
      <c r="G850" s="3">
        <f t="shared" si="34"/>
        <v>65797.5</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6636.14</v>
      </c>
      <c r="D875" s="2">
        <f>'PR-RAS'!E882</f>
        <v>0</v>
      </c>
      <c r="E875" s="2">
        <v>0</v>
      </c>
      <c r="F875" s="2">
        <v>0</v>
      </c>
      <c r="G875" s="3">
        <f t="shared" si="34"/>
        <v>5799.9863599999999</v>
      </c>
      <c r="H875" s="3">
        <f t="shared" si="35"/>
        <v>0.14000000000032742</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400000</v>
      </c>
      <c r="E905" s="2">
        <v>0</v>
      </c>
      <c r="F905" s="2">
        <v>0</v>
      </c>
      <c r="G905" s="3">
        <f t="shared" si="34"/>
        <v>723200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53169.65</v>
      </c>
      <c r="D939" s="2">
        <f>'PR-RAS'!E946</f>
        <v>0</v>
      </c>
      <c r="E939" s="2">
        <v>0</v>
      </c>
      <c r="F939" s="2">
        <v>0</v>
      </c>
      <c r="G939" s="3">
        <f t="shared" si="34"/>
        <v>49873.131699999998</v>
      </c>
      <c r="H939" s="3">
        <f t="shared" si="35"/>
        <v>0.34999999999854481</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160000</v>
      </c>
      <c r="E973" s="2">
        <v>0</v>
      </c>
      <c r="F973" s="2">
        <v>0</v>
      </c>
      <c r="G973" s="3">
        <f t="shared" si="34"/>
        <v>311040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147469.79999999999</v>
      </c>
      <c r="D974" s="2">
        <f>'PR-RAS'!E981</f>
        <v>147469.79999999999</v>
      </c>
      <c r="E974" s="2">
        <v>0</v>
      </c>
      <c r="F974" s="2">
        <v>0</v>
      </c>
      <c r="G974" s="3">
        <f t="shared" si="34"/>
        <v>430464.34619999997</v>
      </c>
      <c r="H974" s="3">
        <f t="shared" si="35"/>
        <v>0.40000000002328306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10438025.689999999</v>
      </c>
      <c r="D1011" s="7">
        <f>BILANCA!E6</f>
        <v>10811433.949999999</v>
      </c>
      <c r="E1011" s="7">
        <v>0</v>
      </c>
      <c r="F1011" s="7">
        <v>0</v>
      </c>
      <c r="G1011" s="8">
        <f t="shared" ref="G1011:G1306" si="38">B1011/1000*C1011+B1011/500*D1011</f>
        <v>32060.89359</v>
      </c>
      <c r="H1011" s="8">
        <f t="shared" si="35"/>
        <v>0.3600000012665987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7922272.9899999993</v>
      </c>
      <c r="D1012" s="2">
        <f>BILANCA!E7</f>
        <v>8849463.8599999994</v>
      </c>
      <c r="E1012" s="2">
        <v>0</v>
      </c>
      <c r="F1012" s="2">
        <v>0</v>
      </c>
      <c r="G1012" s="3">
        <f t="shared" si="38"/>
        <v>51242.401419999995</v>
      </c>
      <c r="H1012" s="3">
        <f t="shared" si="35"/>
        <v>0.1500000013038516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736784.43</v>
      </c>
      <c r="D1013" s="2">
        <f>BILANCA!E8</f>
        <v>771784.43</v>
      </c>
      <c r="E1013" s="2">
        <v>0</v>
      </c>
      <c r="F1013" s="2">
        <v>0</v>
      </c>
      <c r="G1013" s="3">
        <f t="shared" si="38"/>
        <v>6841.05987</v>
      </c>
      <c r="H1013" s="3">
        <f t="shared" si="35"/>
        <v>0.86000000010244548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736784.43</v>
      </c>
      <c r="D1014" s="2">
        <f>BILANCA!E9</f>
        <v>771784.43</v>
      </c>
      <c r="E1014" s="2">
        <v>0</v>
      </c>
      <c r="F1014" s="2">
        <v>0</v>
      </c>
      <c r="G1014" s="3">
        <f t="shared" si="38"/>
        <v>9121.4131600000001</v>
      </c>
      <c r="H1014" s="3">
        <f t="shared" si="35"/>
        <v>0.86000000010244548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349846.1</v>
      </c>
      <c r="D1015" s="2">
        <f>BILANCA!E10</f>
        <v>349846.1</v>
      </c>
      <c r="E1015" s="2">
        <v>0</v>
      </c>
      <c r="F1015" s="2">
        <v>0</v>
      </c>
      <c r="G1015" s="3">
        <f t="shared" si="38"/>
        <v>5247.6914999999999</v>
      </c>
      <c r="H1015" s="3">
        <f t="shared" si="35"/>
        <v>0.19999999995343387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349846.1</v>
      </c>
      <c r="D1016" s="2">
        <f>BILANCA!E11</f>
        <v>349846.1</v>
      </c>
      <c r="E1016" s="2">
        <v>0</v>
      </c>
      <c r="F1016" s="2">
        <v>0</v>
      </c>
      <c r="G1016" s="3">
        <f t="shared" si="38"/>
        <v>6297.2297999999992</v>
      </c>
      <c r="H1016" s="3">
        <f t="shared" si="35"/>
        <v>0.19999999995343387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5309643.84</v>
      </c>
      <c r="D1017" s="2">
        <f>BILANCA!E12</f>
        <v>6201834.71</v>
      </c>
      <c r="E1017" s="2">
        <v>0</v>
      </c>
      <c r="F1017" s="2">
        <v>0</v>
      </c>
      <c r="G1017" s="3">
        <f t="shared" si="38"/>
        <v>123993.19282</v>
      </c>
      <c r="H1017" s="3">
        <f t="shared" si="35"/>
        <v>0.45000000018626451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4800815.78</v>
      </c>
      <c r="D1018" s="2">
        <f>BILANCA!E13</f>
        <v>5593740.0700000003</v>
      </c>
      <c r="E1018" s="2">
        <v>0</v>
      </c>
      <c r="F1018" s="2">
        <v>0</v>
      </c>
      <c r="G1018" s="3">
        <f t="shared" si="38"/>
        <v>127906.36736000002</v>
      </c>
      <c r="H1018" s="3">
        <f t="shared" si="35"/>
        <v>0.2900000000372529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68532.639999999999</v>
      </c>
      <c r="D1019" s="2">
        <f>BILANCA!E14</f>
        <v>68532.639999999999</v>
      </c>
      <c r="E1019" s="2">
        <v>0</v>
      </c>
      <c r="F1019" s="2">
        <v>0</v>
      </c>
      <c r="G1019" s="3">
        <f t="shared" si="38"/>
        <v>1850.3812799999996</v>
      </c>
      <c r="H1019" s="3">
        <f t="shared" si="35"/>
        <v>0.72000000000116415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1228084.73</v>
      </c>
      <c r="D1020" s="2">
        <f>BILANCA!E15</f>
        <v>1231318.48</v>
      </c>
      <c r="E1020" s="2">
        <v>0</v>
      </c>
      <c r="F1020" s="2">
        <v>0</v>
      </c>
      <c r="G1020" s="3">
        <f t="shared" si="38"/>
        <v>36907.216899999999</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1342119.97</v>
      </c>
      <c r="D1021" s="2">
        <f>BILANCA!E16</f>
        <v>1426718.91</v>
      </c>
      <c r="E1021" s="2">
        <v>0</v>
      </c>
      <c r="F1021" s="2">
        <v>0</v>
      </c>
      <c r="G1021" s="3">
        <f t="shared" si="38"/>
        <v>46151.135689999996</v>
      </c>
      <c r="H1021" s="3">
        <f t="shared" si="35"/>
        <v>0.12000000011175871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3489607.16</v>
      </c>
      <c r="D1022" s="2">
        <f>BILANCA!E17</f>
        <v>4389161.1900000004</v>
      </c>
      <c r="E1022" s="2">
        <v>0</v>
      </c>
      <c r="F1022" s="2">
        <v>0</v>
      </c>
      <c r="G1022" s="3">
        <f t="shared" si="38"/>
        <v>147215.15448000003</v>
      </c>
      <c r="H1022" s="3">
        <f t="shared" si="35"/>
        <v>0.35000000055879354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1327528.72</v>
      </c>
      <c r="D1023" s="2">
        <f>BILANCA!E18</f>
        <v>1521991.15</v>
      </c>
      <c r="E1023" s="2">
        <v>0</v>
      </c>
      <c r="F1023" s="2">
        <v>0</v>
      </c>
      <c r="G1023" s="3">
        <f t="shared" si="38"/>
        <v>56829.643259999997</v>
      </c>
      <c r="H1023" s="3">
        <f t="shared" si="35"/>
        <v>0.42999999993480742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345545.24999999994</v>
      </c>
      <c r="D1024" s="2">
        <f>BILANCA!E19</f>
        <v>397194.14</v>
      </c>
      <c r="E1024" s="2">
        <v>0</v>
      </c>
      <c r="F1024" s="2">
        <v>0</v>
      </c>
      <c r="G1024" s="3">
        <f t="shared" si="38"/>
        <v>15959.06942</v>
      </c>
      <c r="H1024" s="3">
        <f t="shared" si="35"/>
        <v>0.38999999995576218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84573.77</v>
      </c>
      <c r="D1025" s="2">
        <f>BILANCA!E20</f>
        <v>88493.08</v>
      </c>
      <c r="E1025" s="2">
        <v>0</v>
      </c>
      <c r="F1025" s="2">
        <v>0</v>
      </c>
      <c r="G1025" s="3">
        <f t="shared" si="38"/>
        <v>3923.3989499999998</v>
      </c>
      <c r="H1025" s="3">
        <f t="shared" si="35"/>
        <v>0.30999999999767169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23754.36</v>
      </c>
      <c r="D1026" s="2">
        <f>BILANCA!E21</f>
        <v>25136.18</v>
      </c>
      <c r="E1026" s="2">
        <v>0</v>
      </c>
      <c r="F1026" s="2">
        <v>0</v>
      </c>
      <c r="G1026" s="3">
        <f t="shared" si="38"/>
        <v>1184.42752</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14543.84</v>
      </c>
      <c r="D1027" s="2">
        <f>BILANCA!E22</f>
        <v>14543.84</v>
      </c>
      <c r="E1027" s="2">
        <v>0</v>
      </c>
      <c r="F1027" s="2">
        <v>0</v>
      </c>
      <c r="G1027" s="3">
        <f t="shared" si="38"/>
        <v>741.73584000000005</v>
      </c>
      <c r="H1027" s="3">
        <f t="shared" si="35"/>
        <v>0.31999999999970896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1109.06</v>
      </c>
      <c r="D1029" s="2">
        <f>BILANCA!E24</f>
        <v>1109.06</v>
      </c>
      <c r="E1029" s="2">
        <v>0</v>
      </c>
      <c r="F1029" s="2">
        <v>0</v>
      </c>
      <c r="G1029" s="3">
        <f t="shared" si="38"/>
        <v>63.216419999999992</v>
      </c>
      <c r="H1029" s="3">
        <f t="shared" si="35"/>
        <v>0.11999999999989086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315987.01</v>
      </c>
      <c r="D1030" s="2">
        <f>BILANCA!E25</f>
        <v>369406.01</v>
      </c>
      <c r="E1030" s="2">
        <v>0</v>
      </c>
      <c r="F1030" s="2">
        <v>0</v>
      </c>
      <c r="G1030" s="3">
        <f t="shared" si="38"/>
        <v>21095.980600000003</v>
      </c>
      <c r="H1030" s="3">
        <f t="shared" si="35"/>
        <v>2.0000000018626451E-2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280835.42</v>
      </c>
      <c r="D1031" s="2">
        <f>BILANCA!E26</f>
        <v>381619.62</v>
      </c>
      <c r="E1031" s="2">
        <v>0</v>
      </c>
      <c r="F1031" s="2">
        <v>0</v>
      </c>
      <c r="G1031" s="3">
        <f t="shared" si="38"/>
        <v>21925.567859999999</v>
      </c>
      <c r="H1031" s="3">
        <f t="shared" si="35"/>
        <v>0.79999999998835847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375258.21</v>
      </c>
      <c r="D1033" s="2">
        <f>BILANCA!E28</f>
        <v>483113.65</v>
      </c>
      <c r="E1033" s="2">
        <v>0</v>
      </c>
      <c r="F1033" s="2">
        <v>0</v>
      </c>
      <c r="G1033" s="3">
        <f t="shared" si="38"/>
        <v>30854.166730000004</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30860.039999999997</v>
      </c>
      <c r="E1034" s="2">
        <v>0</v>
      </c>
      <c r="F1034" s="2">
        <v>0</v>
      </c>
      <c r="G1034" s="3">
        <f t="shared" si="38"/>
        <v>1481.2819199999999</v>
      </c>
      <c r="H1034" s="3">
        <f t="shared" si="35"/>
        <v>3.9999999997235136E-2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23238.41</v>
      </c>
      <c r="D1035" s="2">
        <f>BILANCA!E30</f>
        <v>56302.74</v>
      </c>
      <c r="E1035" s="2">
        <v>0</v>
      </c>
      <c r="F1035" s="2">
        <v>0</v>
      </c>
      <c r="G1035" s="3">
        <f t="shared" si="38"/>
        <v>3396.0972500000003</v>
      </c>
      <c r="H1035" s="3">
        <f t="shared" si="35"/>
        <v>0.67000000000189175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23238.41</v>
      </c>
      <c r="D1039" s="2">
        <f>BILANCA!E34</f>
        <v>25442.7</v>
      </c>
      <c r="E1039" s="2">
        <v>0</v>
      </c>
      <c r="F1039" s="2">
        <v>0</v>
      </c>
      <c r="G1039" s="3">
        <f t="shared" si="38"/>
        <v>2149.59049</v>
      </c>
      <c r="H1039" s="3">
        <f t="shared" si="35"/>
        <v>0.70999999999912689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987.59</v>
      </c>
      <c r="D1041" s="2">
        <f>BILANCA!E36</f>
        <v>987.59</v>
      </c>
      <c r="E1041" s="2">
        <v>0</v>
      </c>
      <c r="F1041" s="2">
        <v>0</v>
      </c>
      <c r="G1041" s="3">
        <f t="shared" si="38"/>
        <v>91.845870000000005</v>
      </c>
      <c r="H1041" s="3">
        <f t="shared" si="35"/>
        <v>0.81999999999993634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987.59</v>
      </c>
      <c r="D1045" s="2">
        <f>BILANCA!E40</f>
        <v>987.59</v>
      </c>
      <c r="E1045" s="2">
        <v>0</v>
      </c>
      <c r="F1045" s="2">
        <v>0</v>
      </c>
      <c r="G1045" s="3">
        <f t="shared" si="38"/>
        <v>103.69695000000002</v>
      </c>
      <c r="H1045" s="3">
        <f t="shared" si="35"/>
        <v>0.81999999999993634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372.88999999999987</v>
      </c>
      <c r="D1046" s="2">
        <f>BILANCA!E41</f>
        <v>0</v>
      </c>
      <c r="E1046" s="2">
        <v>0</v>
      </c>
      <c r="F1046" s="2">
        <v>0</v>
      </c>
      <c r="G1046" s="3">
        <f t="shared" si="38"/>
        <v>13.424039999999994</v>
      </c>
      <c r="H1046" s="3">
        <f t="shared" si="35"/>
        <v>0.11000000000012733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2791.66</v>
      </c>
      <c r="D1047" s="2">
        <f>BILANCA!E42</f>
        <v>2791.66</v>
      </c>
      <c r="E1047" s="2">
        <v>0</v>
      </c>
      <c r="F1047" s="2">
        <v>0</v>
      </c>
      <c r="G1047" s="3">
        <f t="shared" si="38"/>
        <v>309.87425999999994</v>
      </c>
      <c r="H1047" s="3">
        <f t="shared" si="35"/>
        <v>0.68000000000029104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2418.77</v>
      </c>
      <c r="D1049" s="2">
        <f>BILANCA!E44</f>
        <v>2791.66</v>
      </c>
      <c r="E1049" s="2">
        <v>0</v>
      </c>
      <c r="F1049" s="2">
        <v>0</v>
      </c>
      <c r="G1049" s="3">
        <f t="shared" si="38"/>
        <v>312.08150999999998</v>
      </c>
      <c r="H1049" s="3">
        <f t="shared" si="35"/>
        <v>0.57000000000016371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162909.91999999998</v>
      </c>
      <c r="D1050" s="2">
        <f>BILANCA!E45</f>
        <v>180040.45999999996</v>
      </c>
      <c r="E1050" s="2">
        <v>0</v>
      </c>
      <c r="F1050" s="2">
        <v>0</v>
      </c>
      <c r="G1050" s="3">
        <f t="shared" si="38"/>
        <v>20919.633599999997</v>
      </c>
      <c r="H1050" s="3">
        <f t="shared" si="35"/>
        <v>0.53999999997904524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6400.7</v>
      </c>
      <c r="D1052" s="2">
        <f>BILANCA!E47</f>
        <v>6400.7</v>
      </c>
      <c r="E1052" s="2">
        <v>0</v>
      </c>
      <c r="F1052" s="2">
        <v>0</v>
      </c>
      <c r="G1052" s="3">
        <f t="shared" si="38"/>
        <v>806.48820000000001</v>
      </c>
      <c r="H1052" s="3">
        <f t="shared" si="35"/>
        <v>0.6000000000003638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35934.699999999997</v>
      </c>
      <c r="D1053" s="2">
        <f>BILANCA!E48</f>
        <v>36234.699999999997</v>
      </c>
      <c r="E1053" s="2">
        <v>0</v>
      </c>
      <c r="F1053" s="2">
        <v>0</v>
      </c>
      <c r="G1053" s="3">
        <f t="shared" si="38"/>
        <v>4661.3762999999999</v>
      </c>
      <c r="H1053" s="3">
        <f t="shared" si="35"/>
        <v>0.60000000000582077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509316.32</v>
      </c>
      <c r="D1054" s="2">
        <f>BILANCA!E49</f>
        <v>596441.31999999995</v>
      </c>
      <c r="E1054" s="2">
        <v>0</v>
      </c>
      <c r="F1054" s="2">
        <v>0</v>
      </c>
      <c r="G1054" s="3">
        <f t="shared" si="38"/>
        <v>74896.754239999995</v>
      </c>
      <c r="H1054" s="3">
        <f t="shared" si="35"/>
        <v>0.63999999995576218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388741.8</v>
      </c>
      <c r="D1055" s="2">
        <f>BILANCA!E50</f>
        <v>459036.26</v>
      </c>
      <c r="E1055" s="2">
        <v>0</v>
      </c>
      <c r="F1055" s="2">
        <v>0</v>
      </c>
      <c r="G1055" s="3">
        <f t="shared" si="38"/>
        <v>58806.64439999999</v>
      </c>
      <c r="H1055" s="3">
        <f t="shared" si="35"/>
        <v>0.46000000002095476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9967.39</v>
      </c>
      <c r="D1059" s="2">
        <f>BILANCA!E54</f>
        <v>9967.39</v>
      </c>
      <c r="E1059" s="2">
        <v>0</v>
      </c>
      <c r="F1059" s="2">
        <v>0</v>
      </c>
      <c r="G1059" s="3">
        <f t="shared" si="38"/>
        <v>1465.20633</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9967.39</v>
      </c>
      <c r="D1060" s="2">
        <f>BILANCA!E55</f>
        <v>9967.39</v>
      </c>
      <c r="E1060" s="2">
        <v>0</v>
      </c>
      <c r="F1060" s="2">
        <v>0</v>
      </c>
      <c r="G1060" s="3">
        <f t="shared" si="38"/>
        <v>1495.1085</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1875844.72</v>
      </c>
      <c r="D1061" s="2">
        <f>BILANCA!E56</f>
        <v>1875844.72</v>
      </c>
      <c r="E1061" s="2">
        <v>0</v>
      </c>
      <c r="F1061" s="2">
        <v>0</v>
      </c>
      <c r="G1061" s="3">
        <f t="shared" si="38"/>
        <v>287004.24216000002</v>
      </c>
      <c r="H1061" s="3">
        <f t="shared" si="35"/>
        <v>0.56000000005587935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1875844.72</v>
      </c>
      <c r="D1062" s="2">
        <f>BILANCA!E57</f>
        <v>1875844.72</v>
      </c>
      <c r="E1062" s="2">
        <v>0</v>
      </c>
      <c r="F1062" s="2">
        <v>0</v>
      </c>
      <c r="G1062" s="3">
        <f t="shared" si="38"/>
        <v>292631.77631999995</v>
      </c>
      <c r="H1062" s="3">
        <f t="shared" si="35"/>
        <v>0.56000000005587935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2515752.6999999997</v>
      </c>
      <c r="D1074" s="2">
        <f>BILANCA!E69</f>
        <v>1961970.0899999999</v>
      </c>
      <c r="E1074" s="2">
        <v>0</v>
      </c>
      <c r="F1074" s="2">
        <v>0</v>
      </c>
      <c r="G1074" s="3">
        <f t="shared" si="38"/>
        <v>412140.34431999992</v>
      </c>
      <c r="H1074" s="3">
        <f t="shared" si="35"/>
        <v>0.39000000013038516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514522.93000000005</v>
      </c>
      <c r="D1075" s="2">
        <f>BILANCA!E70</f>
        <v>224061.28</v>
      </c>
      <c r="E1075" s="2">
        <v>0</v>
      </c>
      <c r="F1075" s="2">
        <v>0</v>
      </c>
      <c r="G1075" s="3">
        <f t="shared" si="38"/>
        <v>62571.956850000002</v>
      </c>
      <c r="H1075" s="3">
        <f t="shared" si="35"/>
        <v>0.34999999994761311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511031.28</v>
      </c>
      <c r="D1076" s="2">
        <f>BILANCA!E71</f>
        <v>221478.08</v>
      </c>
      <c r="E1076" s="2">
        <v>0</v>
      </c>
      <c r="F1076" s="2">
        <v>0</v>
      </c>
      <c r="G1076" s="3">
        <f t="shared" si="38"/>
        <v>62963.171040000001</v>
      </c>
      <c r="H1076" s="3">
        <f t="shared" si="35"/>
        <v>0.36000000001513399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511031.28</v>
      </c>
      <c r="D1078" s="2">
        <f>BILANCA!E73</f>
        <v>221478.08</v>
      </c>
      <c r="E1078" s="2">
        <v>0</v>
      </c>
      <c r="F1078" s="2">
        <v>0</v>
      </c>
      <c r="G1078" s="3">
        <f t="shared" si="38"/>
        <v>64871.14592000001</v>
      </c>
      <c r="H1078" s="3">
        <f t="shared" si="35"/>
        <v>0.36000000001513399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3491.65</v>
      </c>
      <c r="D1085" s="2">
        <f>BILANCA!E80</f>
        <v>2583.1999999999998</v>
      </c>
      <c r="E1085" s="2">
        <v>0</v>
      </c>
      <c r="F1085" s="2">
        <v>0</v>
      </c>
      <c r="G1085" s="3">
        <f t="shared" si="38"/>
        <v>649.35374999999999</v>
      </c>
      <c r="H1085" s="3">
        <f t="shared" si="35"/>
        <v>0.54999999999972715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21068.94</v>
      </c>
      <c r="D1087" s="2">
        <f>BILANCA!E82</f>
        <v>24732.410000000003</v>
      </c>
      <c r="E1087" s="2">
        <v>0</v>
      </c>
      <c r="F1087" s="2">
        <v>0</v>
      </c>
      <c r="G1087" s="3">
        <f t="shared" si="38"/>
        <v>5431.0995199999998</v>
      </c>
      <c r="H1087" s="3">
        <f t="shared" si="35"/>
        <v>0.47000000000480213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1919.52</v>
      </c>
      <c r="D1090" s="2">
        <f>BILANCA!E85</f>
        <v>2136.0100000000002</v>
      </c>
      <c r="E1090" s="2">
        <v>0</v>
      </c>
      <c r="F1090" s="2">
        <v>0</v>
      </c>
      <c r="G1090" s="3">
        <f t="shared" si="38"/>
        <v>495.32320000000004</v>
      </c>
      <c r="H1090" s="3">
        <f t="shared" si="35"/>
        <v>0.49000000000023647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19149.419999999998</v>
      </c>
      <c r="D1092" s="2">
        <f>BILANCA!E87</f>
        <v>22596.400000000001</v>
      </c>
      <c r="E1092" s="2">
        <v>0</v>
      </c>
      <c r="F1092" s="2">
        <v>0</v>
      </c>
      <c r="G1092" s="3">
        <f t="shared" si="38"/>
        <v>5276.0620400000007</v>
      </c>
      <c r="H1092" s="3">
        <f t="shared" si="35"/>
        <v>0.81999999999970896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67032.06</v>
      </c>
      <c r="D1093" s="2">
        <f>BILANCA!E88</f>
        <v>67032.06</v>
      </c>
      <c r="E1093" s="2">
        <v>0</v>
      </c>
      <c r="F1093" s="2">
        <v>0</v>
      </c>
      <c r="G1093" s="3">
        <f t="shared" si="38"/>
        <v>16690.982939999998</v>
      </c>
      <c r="H1093" s="3">
        <f t="shared" si="35"/>
        <v>0.11999999999534339</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67032.06</v>
      </c>
      <c r="D1094" s="2">
        <f>BILANCA!E89</f>
        <v>67032.06</v>
      </c>
      <c r="E1094" s="2">
        <v>0</v>
      </c>
      <c r="F1094" s="2">
        <v>0</v>
      </c>
      <c r="G1094" s="3">
        <f t="shared" si="38"/>
        <v>16892.079120000002</v>
      </c>
      <c r="H1094" s="3">
        <f t="shared" si="35"/>
        <v>0.11999999999534339</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58478.559999999998</v>
      </c>
      <c r="D1099" s="2">
        <f>BILANCA!E94</f>
        <v>58478.559999999998</v>
      </c>
      <c r="E1099" s="2">
        <v>0</v>
      </c>
      <c r="F1099" s="2">
        <v>0</v>
      </c>
      <c r="G1099" s="3">
        <f t="shared" si="38"/>
        <v>15613.775519999997</v>
      </c>
      <c r="H1099" s="3">
        <f t="shared" si="41"/>
        <v>0.88000000000465661</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8553.5</v>
      </c>
      <c r="D1103" s="2">
        <f>BILANCA!E98</f>
        <v>8553.5</v>
      </c>
      <c r="E1103" s="2">
        <v>0</v>
      </c>
      <c r="F1103" s="2">
        <v>0</v>
      </c>
      <c r="G1103" s="3">
        <f t="shared" si="38"/>
        <v>2386.4265</v>
      </c>
      <c r="H1103" s="3">
        <f t="shared" si="41"/>
        <v>1</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1369689.89</v>
      </c>
      <c r="D1140" s="2">
        <f>BILANCA!E135</f>
        <v>1369689.89</v>
      </c>
      <c r="E1140" s="2">
        <v>0</v>
      </c>
      <c r="F1140" s="2">
        <v>0</v>
      </c>
      <c r="G1140" s="3">
        <f t="shared" si="38"/>
        <v>534179.05709999998</v>
      </c>
      <c r="H1140" s="3">
        <f t="shared" si="41"/>
        <v>0.22000000020489097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1369689.89</v>
      </c>
      <c r="D1141" s="2">
        <f>BILANCA!E136</f>
        <v>1369689.89</v>
      </c>
      <c r="E1141" s="2">
        <v>0</v>
      </c>
      <c r="F1141" s="2">
        <v>0</v>
      </c>
      <c r="G1141" s="3">
        <f t="shared" si="38"/>
        <v>538288.12676999997</v>
      </c>
      <c r="H1141" s="3">
        <f t="shared" si="41"/>
        <v>0.22000000020489097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1369689.89</v>
      </c>
      <c r="D1145" s="2">
        <f>BILANCA!E140</f>
        <v>1369689.89</v>
      </c>
      <c r="E1145" s="2">
        <v>0</v>
      </c>
      <c r="F1145" s="2">
        <v>0</v>
      </c>
      <c r="G1145" s="3">
        <f t="shared" si="38"/>
        <v>554724.40544999996</v>
      </c>
      <c r="H1145" s="3">
        <f t="shared" si="41"/>
        <v>0.22000000020489097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96197.529999999912</v>
      </c>
      <c r="D1152" s="2">
        <f>BILANCA!E147</f>
        <v>72766.989999999991</v>
      </c>
      <c r="E1152" s="2">
        <v>0</v>
      </c>
      <c r="F1152" s="2">
        <v>0</v>
      </c>
      <c r="G1152" s="3">
        <f t="shared" si="38"/>
        <v>34325.874419999986</v>
      </c>
      <c r="H1152" s="3">
        <f t="shared" si="41"/>
        <v>0.48000000009778887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139357.71</v>
      </c>
      <c r="D1153" s="2">
        <f>BILANCA!E148</f>
        <v>79572.539999999994</v>
      </c>
      <c r="E1153" s="2">
        <v>0</v>
      </c>
      <c r="F1153" s="2">
        <v>0</v>
      </c>
      <c r="G1153" s="3">
        <f t="shared" si="38"/>
        <v>42685.898969999995</v>
      </c>
      <c r="H1153" s="3">
        <f t="shared" si="41"/>
        <v>0.75000000001455192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5000</v>
      </c>
      <c r="E1155" s="2">
        <v>0</v>
      </c>
      <c r="F1155" s="2">
        <v>0</v>
      </c>
      <c r="G1155" s="3">
        <f t="shared" si="38"/>
        <v>1450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5000</v>
      </c>
      <c r="E1158" s="2">
        <v>0</v>
      </c>
      <c r="F1158" s="2">
        <v>0</v>
      </c>
      <c r="G1158" s="3">
        <f t="shared" si="38"/>
        <v>1480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39528.01</v>
      </c>
      <c r="D1164" s="2">
        <f>BILANCA!E159</f>
        <v>41882.71</v>
      </c>
      <c r="E1164" s="2">
        <v>0</v>
      </c>
      <c r="F1164" s="2">
        <v>0</v>
      </c>
      <c r="G1164" s="3">
        <f t="shared" si="38"/>
        <v>18987.18822</v>
      </c>
      <c r="H1164" s="3">
        <f t="shared" si="41"/>
        <v>0.30000000000291038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251256.62</v>
      </c>
      <c r="D1165" s="2">
        <f>BILANCA!E160</f>
        <v>284520.34999999998</v>
      </c>
      <c r="E1165" s="2">
        <v>0</v>
      </c>
      <c r="F1165" s="2">
        <v>0</v>
      </c>
      <c r="G1165" s="3">
        <f t="shared" si="38"/>
        <v>127146.0846</v>
      </c>
      <c r="H1165" s="3">
        <f t="shared" si="41"/>
        <v>0.72999999998137355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6867.91</v>
      </c>
      <c r="D1166" s="2">
        <f>BILANCA!E161</f>
        <v>2125.5</v>
      </c>
      <c r="E1166" s="2">
        <v>0</v>
      </c>
      <c r="F1166" s="2">
        <v>0</v>
      </c>
      <c r="G1166" s="3">
        <f t="shared" si="38"/>
        <v>1734.5499599999998</v>
      </c>
      <c r="H1166" s="3">
        <f t="shared" si="41"/>
        <v>0.59000000000014552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26424.91</v>
      </c>
      <c r="D1168" s="2">
        <f>BILANCA!E163</f>
        <v>26903.52</v>
      </c>
      <c r="E1168" s="2">
        <v>0</v>
      </c>
      <c r="F1168" s="2">
        <v>0</v>
      </c>
      <c r="G1168" s="3">
        <f t="shared" si="38"/>
        <v>12676.648099999999</v>
      </c>
      <c r="H1168" s="3">
        <f t="shared" si="41"/>
        <v>0.56999999999970896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367237.63</v>
      </c>
      <c r="D1169" s="2">
        <f>BILANCA!E164</f>
        <v>367237.63</v>
      </c>
      <c r="E1169" s="2">
        <v>0</v>
      </c>
      <c r="F1169" s="2">
        <v>0</v>
      </c>
      <c r="G1169" s="3">
        <f t="shared" si="38"/>
        <v>175172.34951</v>
      </c>
      <c r="H1169" s="3">
        <f t="shared" si="41"/>
        <v>0.73999999999068677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384120.58</v>
      </c>
      <c r="D1170" s="2">
        <f>BILANCA!E165</f>
        <v>203687.46000000002</v>
      </c>
      <c r="E1170" s="2">
        <v>0</v>
      </c>
      <c r="F1170" s="2">
        <v>0</v>
      </c>
      <c r="G1170" s="3">
        <f t="shared" si="38"/>
        <v>126639.28000000001</v>
      </c>
      <c r="H1170" s="3">
        <f t="shared" si="41"/>
        <v>0.88000000000465661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356693.59</v>
      </c>
      <c r="D1171" s="2">
        <f>BILANCA!E166</f>
        <v>180633.32</v>
      </c>
      <c r="E1171" s="2">
        <v>0</v>
      </c>
      <c r="F1171" s="2">
        <v>0</v>
      </c>
      <c r="G1171" s="3">
        <f t="shared" si="38"/>
        <v>115591.59703</v>
      </c>
      <c r="H1171" s="3">
        <f t="shared" si="41"/>
        <v>0.72999999998137355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27426.99</v>
      </c>
      <c r="D1172" s="2">
        <f>BILANCA!E167</f>
        <v>23054.14</v>
      </c>
      <c r="E1172" s="2">
        <v>0</v>
      </c>
      <c r="F1172" s="2">
        <v>0</v>
      </c>
      <c r="G1172" s="3">
        <f t="shared" si="38"/>
        <v>11912.713739999999</v>
      </c>
      <c r="H1172" s="3">
        <f t="shared" si="41"/>
        <v>0.14999999999781721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63120.77</v>
      </c>
      <c r="D1176" s="2">
        <f>BILANCA!E171</f>
        <v>0</v>
      </c>
      <c r="E1176" s="2">
        <v>0</v>
      </c>
      <c r="F1176" s="2">
        <v>0</v>
      </c>
      <c r="G1176" s="3">
        <f t="shared" si="38"/>
        <v>10478.04782</v>
      </c>
      <c r="H1176" s="3">
        <f t="shared" si="41"/>
        <v>0.23000000000320142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63120.77</v>
      </c>
      <c r="D1177" s="2">
        <f>BILANCA!E172</f>
        <v>0</v>
      </c>
      <c r="E1177" s="2">
        <v>0</v>
      </c>
      <c r="F1177" s="2">
        <v>0</v>
      </c>
      <c r="G1177" s="3">
        <f t="shared" si="38"/>
        <v>10541.168589999999</v>
      </c>
      <c r="H1177" s="3">
        <f t="shared" si="41"/>
        <v>0.23000000000320142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10438025.689999999</v>
      </c>
      <c r="D1180" s="2">
        <f>BILANCA!E176</f>
        <v>10811433.950000001</v>
      </c>
      <c r="E1180" s="2">
        <v>0</v>
      </c>
      <c r="F1180" s="2">
        <v>0</v>
      </c>
      <c r="G1180" s="3">
        <f t="shared" si="38"/>
        <v>5450351.9103000006</v>
      </c>
      <c r="H1180" s="3">
        <f t="shared" si="41"/>
        <v>0.35999999940395355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1224314.6000000001</v>
      </c>
      <c r="D1181" s="2">
        <f>BILANCA!E177</f>
        <v>1413138.97</v>
      </c>
      <c r="E1181" s="2">
        <v>0</v>
      </c>
      <c r="F1181" s="2">
        <v>0</v>
      </c>
      <c r="G1181" s="3">
        <f t="shared" si="38"/>
        <v>692651.32434000005</v>
      </c>
      <c r="H1181" s="3">
        <f t="shared" si="41"/>
        <v>0.42999999993480742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131439.53000000003</v>
      </c>
      <c r="D1182" s="2">
        <f>BILANCA!E178</f>
        <v>132133.06</v>
      </c>
      <c r="E1182" s="2">
        <v>0</v>
      </c>
      <c r="F1182" s="2">
        <v>0</v>
      </c>
      <c r="G1182" s="3">
        <f t="shared" si="38"/>
        <v>68061.371799999994</v>
      </c>
      <c r="H1182" s="3">
        <f t="shared" si="41"/>
        <v>0.52999999996973202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62037.33</v>
      </c>
      <c r="D1183" s="2">
        <f>BILANCA!E179</f>
        <v>69912.81</v>
      </c>
      <c r="E1183" s="2">
        <v>0</v>
      </c>
      <c r="F1183" s="2">
        <v>0</v>
      </c>
      <c r="G1183" s="3">
        <f t="shared" si="38"/>
        <v>34922.290349999996</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36146.720000000001</v>
      </c>
      <c r="D1184" s="2">
        <f>BILANCA!E180</f>
        <v>50489.46</v>
      </c>
      <c r="E1184" s="2">
        <v>0</v>
      </c>
      <c r="F1184" s="2">
        <v>0</v>
      </c>
      <c r="G1184" s="3">
        <f t="shared" si="38"/>
        <v>23859.861359999999</v>
      </c>
      <c r="H1184" s="3">
        <f t="shared" si="41"/>
        <v>0.73999999999796273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92.1</v>
      </c>
      <c r="D1185" s="2">
        <f>BILANCA!E181</f>
        <v>104.1</v>
      </c>
      <c r="E1185" s="2">
        <v>0</v>
      </c>
      <c r="F1185" s="2">
        <v>0</v>
      </c>
      <c r="G1185" s="3">
        <f t="shared" si="38"/>
        <v>52.552499999999995</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92.1</v>
      </c>
      <c r="D1188" s="2">
        <f>BILANCA!E184</f>
        <v>104.1</v>
      </c>
      <c r="E1188" s="2">
        <v>0</v>
      </c>
      <c r="F1188" s="2">
        <v>0</v>
      </c>
      <c r="G1188" s="3">
        <f t="shared" si="38"/>
        <v>53.453399999999995</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822.91</v>
      </c>
      <c r="D1198" s="2">
        <f>BILANCA!E194</f>
        <v>822.91</v>
      </c>
      <c r="E1198" s="2">
        <v>0</v>
      </c>
      <c r="F1198" s="2">
        <v>0</v>
      </c>
      <c r="G1198" s="3">
        <f t="shared" si="38"/>
        <v>464.12123999999994</v>
      </c>
      <c r="H1198" s="3">
        <f t="shared" si="41"/>
        <v>0.18000000000006366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21352.83</v>
      </c>
      <c r="D1199" s="2">
        <f>BILANCA!E195</f>
        <v>248.26</v>
      </c>
      <c r="E1199" s="2">
        <v>0</v>
      </c>
      <c r="F1199" s="2">
        <v>0</v>
      </c>
      <c r="G1199" s="3">
        <f t="shared" si="38"/>
        <v>4129.5271500000008</v>
      </c>
      <c r="H1199" s="3">
        <f t="shared" si="41"/>
        <v>0.42999999999824468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10987.64</v>
      </c>
      <c r="D1200" s="2">
        <f>BILANCA!E196</f>
        <v>10555.52</v>
      </c>
      <c r="E1200" s="2">
        <v>0</v>
      </c>
      <c r="F1200" s="2">
        <v>0</v>
      </c>
      <c r="G1200" s="3">
        <f t="shared" si="38"/>
        <v>6098.7492000000002</v>
      </c>
      <c r="H1200" s="3">
        <f t="shared" si="41"/>
        <v>0.84000000000014552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13452.82</v>
      </c>
      <c r="D1201" s="2">
        <f>BILANCA!E197</f>
        <v>90578.89</v>
      </c>
      <c r="E1201" s="2">
        <v>0</v>
      </c>
      <c r="F1201" s="2">
        <v>0</v>
      </c>
      <c r="G1201" s="3">
        <f t="shared" si="38"/>
        <v>37170.624599999996</v>
      </c>
      <c r="H1201" s="3">
        <f t="shared" si="41"/>
        <v>0.29000000000087311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5000</v>
      </c>
      <c r="E1202" s="2">
        <v>0</v>
      </c>
      <c r="F1202" s="2">
        <v>0</v>
      </c>
      <c r="G1202" s="3">
        <f t="shared" ref="G1202:G1206" si="44">B1202/1000*C1202+B1202/500*D1202</f>
        <v>1920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13452.82</v>
      </c>
      <c r="D1203" s="2">
        <f>BILANCA!E199</f>
        <v>85578.89</v>
      </c>
      <c r="E1203" s="2">
        <v>0</v>
      </c>
      <c r="F1203" s="2">
        <v>0</v>
      </c>
      <c r="G1203" s="3">
        <f t="shared" si="44"/>
        <v>35629.845800000003</v>
      </c>
      <c r="H1203" s="3">
        <f t="shared" si="45"/>
        <v>0.29000000000087311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1079422.25</v>
      </c>
      <c r="D1223" s="2">
        <f>BILANCA!E219</f>
        <v>1171952.45</v>
      </c>
      <c r="E1223" s="2">
        <v>0</v>
      </c>
      <c r="F1223" s="2">
        <v>0</v>
      </c>
      <c r="G1223" s="3">
        <f t="shared" si="38"/>
        <v>729168.68295000005</v>
      </c>
      <c r="H1223" s="3">
        <f t="shared" si="41"/>
        <v>0.69999999995343387</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1079422.25</v>
      </c>
      <c r="D1224" s="2">
        <f>BILANCA!E220</f>
        <v>1171952.45</v>
      </c>
      <c r="E1224" s="2">
        <v>0</v>
      </c>
      <c r="F1224" s="2">
        <v>0</v>
      </c>
      <c r="G1224" s="3">
        <f t="shared" si="38"/>
        <v>732592.01009999996</v>
      </c>
      <c r="H1224" s="3">
        <f t="shared" si="41"/>
        <v>0.69999999995343387</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1079422.25</v>
      </c>
      <c r="D1229" s="2">
        <f>BILANCA!E225</f>
        <v>1171952.45</v>
      </c>
      <c r="E1229" s="2">
        <v>0</v>
      </c>
      <c r="F1229" s="2">
        <v>0</v>
      </c>
      <c r="G1229" s="3">
        <f t="shared" si="38"/>
        <v>749708.64584999997</v>
      </c>
      <c r="H1229" s="3">
        <f t="shared" si="41"/>
        <v>0.69999999995343387</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18474.57</v>
      </c>
      <c r="E1251" s="2">
        <v>0</v>
      </c>
      <c r="F1251" s="2">
        <v>0</v>
      </c>
      <c r="G1251" s="3">
        <f>B1251/1000*C1251+B1251/500*D1251</f>
        <v>8904.7427399999997</v>
      </c>
      <c r="H1251" s="3">
        <f>ABS(C1251-ROUND(C1251,0))+ABS(D1251-ROUND(D1251,0))</f>
        <v>0.43000000000029104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9213711.0899999999</v>
      </c>
      <c r="D1255" s="2">
        <f>BILANCA!E251</f>
        <v>9398294.9800000004</v>
      </c>
      <c r="E1255" s="2">
        <v>0</v>
      </c>
      <c r="F1255" s="2">
        <v>0</v>
      </c>
      <c r="G1255" s="3">
        <f t="shared" si="38"/>
        <v>6862523.7572499998</v>
      </c>
      <c r="H1255" s="3">
        <f t="shared" si="41"/>
        <v>0.10999999940395355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8279953.2000000011</v>
      </c>
      <c r="D1256" s="2">
        <f>BILANCA!E252</f>
        <v>9070276.3499999996</v>
      </c>
      <c r="E1256" s="2">
        <v>0</v>
      </c>
      <c r="F1256" s="2">
        <v>0</v>
      </c>
      <c r="G1256" s="3">
        <f t="shared" si="38"/>
        <v>6499444.4513999997</v>
      </c>
      <c r="H1256" s="3">
        <f t="shared" si="41"/>
        <v>0.55000000074505806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10043935.220000001</v>
      </c>
      <c r="D1257" s="2">
        <f>BILANCA!E253</f>
        <v>11234258.369999999</v>
      </c>
      <c r="E1257" s="2">
        <v>0</v>
      </c>
      <c r="F1257" s="2">
        <v>0</v>
      </c>
      <c r="G1257" s="3">
        <f t="shared" si="38"/>
        <v>8030575.6341200005</v>
      </c>
      <c r="H1257" s="3">
        <f t="shared" si="41"/>
        <v>0.58999999985098839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1763982.02</v>
      </c>
      <c r="D1258" s="2">
        <f>BILANCA!E254</f>
        <v>2163982.02</v>
      </c>
      <c r="E1258" s="2">
        <v>0</v>
      </c>
      <c r="F1258" s="2">
        <v>0</v>
      </c>
      <c r="G1258" s="3">
        <f t="shared" si="38"/>
        <v>1510802.6228800002</v>
      </c>
      <c r="H1258" s="3">
        <f t="shared" si="41"/>
        <v>4.0000000037252903E-2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452712.37000000011</v>
      </c>
      <c r="D1259" s="2">
        <f>BILANCA!E255</f>
        <v>9033.929999999702</v>
      </c>
      <c r="E1259" s="2">
        <v>0</v>
      </c>
      <c r="F1259" s="2">
        <v>0</v>
      </c>
      <c r="G1259" s="3">
        <f t="shared" si="38"/>
        <v>117224.27726999989</v>
      </c>
      <c r="H1259" s="3">
        <f t="shared" si="41"/>
        <v>0.44000000040978193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5330932.54</v>
      </c>
      <c r="D1260" s="2">
        <f>BILANCA!E256</f>
        <v>5940679.9199999999</v>
      </c>
      <c r="E1260" s="2">
        <v>0</v>
      </c>
      <c r="F1260" s="2">
        <v>0</v>
      </c>
      <c r="G1260" s="3">
        <f t="shared" si="38"/>
        <v>4303073.0949999997</v>
      </c>
      <c r="H1260" s="3">
        <f t="shared" si="41"/>
        <v>0.5400000000372529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4326196.8899999997</v>
      </c>
      <c r="D1261" s="2">
        <f>BILANCA!E257</f>
        <v>4843414.07</v>
      </c>
      <c r="E1261" s="2">
        <v>0</v>
      </c>
      <c r="F1261" s="2">
        <v>0</v>
      </c>
      <c r="G1261" s="3">
        <f t="shared" si="38"/>
        <v>3517269.28253</v>
      </c>
      <c r="H1261" s="3">
        <f t="shared" si="41"/>
        <v>0.18000000063329935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1004735.65</v>
      </c>
      <c r="D1263" s="2">
        <f>BILANCA!E259</f>
        <v>1097265.8500000001</v>
      </c>
      <c r="E1263" s="2">
        <v>0</v>
      </c>
      <c r="F1263" s="2">
        <v>0</v>
      </c>
      <c r="G1263" s="3">
        <f t="shared" si="38"/>
        <v>809414.63955000008</v>
      </c>
      <c r="H1263" s="3">
        <f t="shared" si="41"/>
        <v>0.49999999988358468</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4878220.17</v>
      </c>
      <c r="D1264" s="2">
        <f>BILANCA!E260</f>
        <v>5931645.9900000002</v>
      </c>
      <c r="E1264" s="2">
        <v>0</v>
      </c>
      <c r="F1264" s="2">
        <v>0</v>
      </c>
      <c r="G1264" s="3">
        <f t="shared" si="38"/>
        <v>4252344.0861</v>
      </c>
      <c r="H1264" s="3">
        <f t="shared" si="41"/>
        <v>0.17999999970197678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4878220.17</v>
      </c>
      <c r="D1266" s="2">
        <f>BILANCA!E262</f>
        <v>5931645.9900000002</v>
      </c>
      <c r="E1266" s="2">
        <v>0</v>
      </c>
      <c r="F1266" s="2">
        <v>0</v>
      </c>
      <c r="G1266" s="3">
        <f t="shared" si="38"/>
        <v>4285827.1103999997</v>
      </c>
      <c r="H1266" s="3">
        <f t="shared" si="41"/>
        <v>0.17999999970197678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96924.939999999988</v>
      </c>
      <c r="D1278" s="2">
        <f>BILANCA!E274</f>
        <v>138351.38</v>
      </c>
      <c r="E1278" s="2">
        <v>0</v>
      </c>
      <c r="F1278" s="2">
        <v>0</v>
      </c>
      <c r="G1278" s="3">
        <f t="shared" si="38"/>
        <v>100132.2236</v>
      </c>
      <c r="H1278" s="3">
        <f t="shared" si="41"/>
        <v>0.44000000001688022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89771.54</v>
      </c>
      <c r="D1279" s="2">
        <f>BILANCA!E275</f>
        <v>32989.449999999997</v>
      </c>
      <c r="E1279" s="2">
        <v>0</v>
      </c>
      <c r="F1279" s="2">
        <v>0</v>
      </c>
      <c r="G1279" s="3">
        <f t="shared" ref="G1279:G1294" si="48">B1279/1000*C1279+B1279/500*D1279</f>
        <v>41896.868359999993</v>
      </c>
      <c r="H1279" s="3">
        <f t="shared" ref="H1279:H1294" si="49">ABS(C1279-ROUND(C1279,0))+ABS(D1279-ROUND(D1279,0))</f>
        <v>0.91000000000349246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5000</v>
      </c>
      <c r="E1281" s="2">
        <v>0</v>
      </c>
      <c r="F1281" s="2">
        <v>0</v>
      </c>
      <c r="G1281" s="3">
        <f t="shared" si="48"/>
        <v>2710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5000</v>
      </c>
      <c r="E1284" s="2">
        <v>0</v>
      </c>
      <c r="F1284" s="2">
        <v>0</v>
      </c>
      <c r="G1284" s="3">
        <f t="shared" si="48"/>
        <v>2740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36183.56</v>
      </c>
      <c r="E1290" s="2">
        <v>0</v>
      </c>
      <c r="F1290" s="2">
        <v>0</v>
      </c>
      <c r="G1290" s="3">
        <f t="shared" si="48"/>
        <v>20262.793600000001</v>
      </c>
      <c r="H1290" s="3">
        <f t="shared" si="49"/>
        <v>0.44000000000232831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7153.4</v>
      </c>
      <c r="D1291" s="2">
        <f>BILANCA!E287</f>
        <v>35912.370000000003</v>
      </c>
      <c r="E1291" s="2">
        <v>0</v>
      </c>
      <c r="F1291" s="2">
        <v>0</v>
      </c>
      <c r="G1291" s="3">
        <f t="shared" si="48"/>
        <v>22192.857340000002</v>
      </c>
      <c r="H1291" s="3">
        <f t="shared" si="49"/>
        <v>0.77000000000225555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2138.77</v>
      </c>
      <c r="E1292" s="2">
        <v>0</v>
      </c>
      <c r="F1292" s="2">
        <v>0</v>
      </c>
      <c r="G1292" s="3">
        <f t="shared" si="48"/>
        <v>1206.2662799999998</v>
      </c>
      <c r="H1292" s="3">
        <f t="shared" si="49"/>
        <v>0.23000000000001819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26127.23</v>
      </c>
      <c r="E1294" s="2">
        <v>0</v>
      </c>
      <c r="F1294" s="2">
        <v>0</v>
      </c>
      <c r="G1294" s="3">
        <f t="shared" si="48"/>
        <v>14840.266639999998</v>
      </c>
      <c r="H1294" s="3">
        <f t="shared" si="49"/>
        <v>0.22999999999956344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384120.58</v>
      </c>
      <c r="D1295" s="2">
        <f>BILANCA!E291</f>
        <v>180633.32</v>
      </c>
      <c r="E1295" s="2">
        <v>0</v>
      </c>
      <c r="F1295" s="2">
        <v>0</v>
      </c>
      <c r="G1295" s="3">
        <f t="shared" si="38"/>
        <v>212435.35769999999</v>
      </c>
      <c r="H1295" s="3">
        <f t="shared" si="41"/>
        <v>0.73999999999068677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384120.58</v>
      </c>
      <c r="D1296" s="2">
        <f>BILANCA!E292</f>
        <v>180633.32</v>
      </c>
      <c r="E1296" s="2">
        <v>0</v>
      </c>
      <c r="F1296" s="2">
        <v>0</v>
      </c>
      <c r="G1296" s="3">
        <f t="shared" ref="G1296:G1299" si="50">B1296/1000*C1296+B1296/500*D1296</f>
        <v>213180.74491999997</v>
      </c>
      <c r="H1296" s="3">
        <f t="shared" ref="H1296:H1299" si="51">ABS(C1296-ROUND(C1296,0))+ABS(D1296-ROUND(D1296,0))</f>
        <v>0.73999999999068677</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34144.54</v>
      </c>
      <c r="D1301" s="2">
        <f>BILANCA!E297</f>
        <v>69952.88</v>
      </c>
      <c r="E1301" s="2">
        <v>0</v>
      </c>
      <c r="F1301" s="2">
        <v>0</v>
      </c>
      <c r="G1301" s="3">
        <f t="shared" si="38"/>
        <v>50648.637299999995</v>
      </c>
      <c r="H1301" s="3">
        <f t="shared" si="41"/>
        <v>0.57999999999447027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34144.54</v>
      </c>
      <c r="D1302" s="2">
        <f>BILANCA!E298</f>
        <v>69952.88</v>
      </c>
      <c r="E1302" s="2">
        <v>0</v>
      </c>
      <c r="F1302" s="2">
        <v>0</v>
      </c>
      <c r="G1302" s="3">
        <f t="shared" si="38"/>
        <v>50822.687599999997</v>
      </c>
      <c r="H1302" s="3">
        <f t="shared" si="41"/>
        <v>0.57999999999447027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67032.06</v>
      </c>
      <c r="D1303" s="2">
        <f>BILANCA!E300</f>
        <v>67032.06</v>
      </c>
      <c r="E1303" s="2">
        <v>0</v>
      </c>
      <c r="F1303" s="2">
        <v>0</v>
      </c>
      <c r="G1303" s="3">
        <f t="shared" si="38"/>
        <v>58921.180739999996</v>
      </c>
      <c r="H1303" s="3">
        <f t="shared" si="41"/>
        <v>0.11999999999534339</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463435.16</v>
      </c>
      <c r="D1305" s="2">
        <f>BILANCA!E302</f>
        <v>440004.62</v>
      </c>
      <c r="E1305" s="2">
        <v>0</v>
      </c>
      <c r="F1305" s="2">
        <v>0</v>
      </c>
      <c r="G1305" s="3">
        <f t="shared" si="38"/>
        <v>396316.098</v>
      </c>
      <c r="H1305" s="3">
        <f t="shared" si="41"/>
        <v>0.53999999997904524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384120.58</v>
      </c>
      <c r="D1308" s="2">
        <f>BILANCA!E305</f>
        <v>203687.46</v>
      </c>
      <c r="E1308" s="2">
        <v>0</v>
      </c>
      <c r="F1308" s="2">
        <v>0</v>
      </c>
      <c r="G1308" s="3">
        <f t="shared" ref="G1308:G1581" si="52">B1308/1000*C1308+B1308/500*D1308</f>
        <v>235865.65899999999</v>
      </c>
      <c r="H1308" s="3">
        <f t="shared" si="41"/>
        <v>0.87999999997555278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12582.6</v>
      </c>
      <c r="D1311" s="2">
        <f>BILANCA!E308</f>
        <v>16051.31</v>
      </c>
      <c r="E1311" s="2">
        <v>0</v>
      </c>
      <c r="F1311" s="2">
        <v>0</v>
      </c>
      <c r="G1311" s="3">
        <f t="shared" si="52"/>
        <v>13450.25122</v>
      </c>
      <c r="H1311" s="3">
        <f t="shared" si="41"/>
        <v>0.70999999999912689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4662.87</v>
      </c>
      <c r="D1312" s="2">
        <f>BILANCA!E309</f>
        <v>4623.1400000000003</v>
      </c>
      <c r="E1312" s="2">
        <v>0</v>
      </c>
      <c r="F1312" s="2">
        <v>0</v>
      </c>
      <c r="G1312" s="3">
        <f t="shared" si="52"/>
        <v>4200.5632999999998</v>
      </c>
      <c r="H1312" s="3">
        <f t="shared" si="41"/>
        <v>0.27000000000043656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1903.95</v>
      </c>
      <c r="D1314" s="2">
        <f>BILANCA!E311</f>
        <v>1921.95</v>
      </c>
      <c r="E1314" s="2">
        <v>0</v>
      </c>
      <c r="F1314" s="2">
        <v>0</v>
      </c>
      <c r="G1314" s="3">
        <f t="shared" si="52"/>
        <v>1747.3463999999999</v>
      </c>
      <c r="H1314" s="3">
        <f t="shared" si="41"/>
        <v>9.9999999999909051E-2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131439.53</v>
      </c>
      <c r="D1339" s="2">
        <f>BILANCA!E336</f>
        <v>99554.63</v>
      </c>
      <c r="E1339" s="2">
        <v>0</v>
      </c>
      <c r="F1339" s="2">
        <v>0</v>
      </c>
      <c r="G1339" s="3">
        <f t="shared" si="52"/>
        <v>108750.55191000001</v>
      </c>
      <c r="H1339" s="3">
        <f t="shared" si="41"/>
        <v>0.83999999999650754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32578.43</v>
      </c>
      <c r="E1340" s="2">
        <v>0</v>
      </c>
      <c r="F1340" s="2">
        <v>0</v>
      </c>
      <c r="G1340" s="3">
        <f t="shared" si="52"/>
        <v>21501.763800000001</v>
      </c>
      <c r="H1340" s="3">
        <f t="shared" si="41"/>
        <v>0.43000000000029104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13452.82</v>
      </c>
      <c r="D1341" s="2">
        <f>BILANCA!E338</f>
        <v>90308.89</v>
      </c>
      <c r="E1341" s="2">
        <v>0</v>
      </c>
      <c r="F1341" s="2">
        <v>0</v>
      </c>
      <c r="G1341" s="3">
        <f t="shared" si="52"/>
        <v>64237.368600000002</v>
      </c>
      <c r="H1341" s="3">
        <f t="shared" si="41"/>
        <v>0.29000000000087311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270</v>
      </c>
      <c r="E1342" s="2">
        <v>0</v>
      </c>
      <c r="F1342" s="2">
        <v>0</v>
      </c>
      <c r="G1342" s="3">
        <f t="shared" si="52"/>
        <v>179.28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1079422.25</v>
      </c>
      <c r="D1345" s="2">
        <f>BILANCA!E342</f>
        <v>1171952.45</v>
      </c>
      <c r="E1345" s="2">
        <v>0</v>
      </c>
      <c r="F1345" s="2">
        <v>0</v>
      </c>
      <c r="G1345" s="3">
        <f t="shared" si="52"/>
        <v>1146814.59525</v>
      </c>
      <c r="H1345" s="3">
        <f t="shared" si="41"/>
        <v>0.69999999995343387</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7131.47</v>
      </c>
      <c r="D1347" s="2">
        <f>BILANCA!E344</f>
        <v>9761.99</v>
      </c>
      <c r="E1347" s="2">
        <v>0</v>
      </c>
      <c r="F1347" s="2">
        <v>0</v>
      </c>
      <c r="G1347" s="3">
        <f t="shared" si="52"/>
        <v>8982.8866500000004</v>
      </c>
      <c r="H1347" s="3">
        <f t="shared" si="41"/>
        <v>0.48000000000047294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119.45</v>
      </c>
      <c r="E1368" s="2">
        <v>0</v>
      </c>
      <c r="F1368" s="2">
        <v>0</v>
      </c>
      <c r="G1368" s="3">
        <f t="shared" si="57"/>
        <v>85.526200000000003</v>
      </c>
      <c r="H1368" s="3">
        <f t="shared" si="58"/>
        <v>0.45000000000000284</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16082.07</v>
      </c>
      <c r="E1370" s="2">
        <v>0</v>
      </c>
      <c r="F1370" s="2">
        <v>0</v>
      </c>
      <c r="G1370" s="3">
        <f t="shared" si="57"/>
        <v>11579.090399999999</v>
      </c>
      <c r="H1370" s="3">
        <f t="shared" si="58"/>
        <v>6.9999999999708962E-2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2273.0500000000002</v>
      </c>
      <c r="E1371" s="2">
        <v>0</v>
      </c>
      <c r="F1371" s="2">
        <v>0</v>
      </c>
      <c r="G1371" s="3">
        <f t="shared" si="57"/>
        <v>1641.1421</v>
      </c>
      <c r="H1371" s="3">
        <f t="shared" si="58"/>
        <v>5.0000000000181899E-2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34144.54</v>
      </c>
      <c r="D1390" s="2">
        <f>BILANCA!E387</f>
        <v>69952.88</v>
      </c>
      <c r="E1390" s="2">
        <v>0</v>
      </c>
      <c r="F1390" s="2">
        <v>0</v>
      </c>
      <c r="G1390" s="3">
        <f t="shared" ref="G1390:G1399" si="61">B1390/1000*C1390+B1390/500*D1390</f>
        <v>66139.114000000001</v>
      </c>
      <c r="H1390" s="3">
        <f t="shared" ref="H1390:H1399" si="62">ABS(C1390-ROUND(C1390,0))+ABS(D1390-ROUND(D1390,0))</f>
        <v>0.57999999999447027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831406.39</v>
      </c>
      <c r="D1401" s="7">
        <f>'RAS-funkcijski'!E5</f>
        <v>1029101.4199999999</v>
      </c>
      <c r="E1401" s="7">
        <v>0</v>
      </c>
      <c r="F1401" s="7">
        <v>0</v>
      </c>
      <c r="G1401" s="8">
        <f t="shared" si="52"/>
        <v>2889.60923</v>
      </c>
      <c r="H1401" s="8">
        <f t="shared" si="41"/>
        <v>0.80999999993946403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273991.15000000002</v>
      </c>
      <c r="D1402" s="2">
        <f>'RAS-funkcijski'!E6</f>
        <v>438384.47</v>
      </c>
      <c r="E1402" s="2">
        <v>0</v>
      </c>
      <c r="F1402" s="2">
        <v>0</v>
      </c>
      <c r="G1402" s="3">
        <f t="shared" si="52"/>
        <v>2301.52018</v>
      </c>
      <c r="H1402" s="3">
        <f t="shared" si="41"/>
        <v>0.61999999999534339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273991.15000000002</v>
      </c>
      <c r="D1403" s="2">
        <f>'RAS-funkcijski'!E7</f>
        <v>438384.47</v>
      </c>
      <c r="E1403" s="2">
        <v>0</v>
      </c>
      <c r="F1403" s="2">
        <v>0</v>
      </c>
      <c r="G1403" s="3">
        <f t="shared" si="52"/>
        <v>3452.2802699999997</v>
      </c>
      <c r="H1403" s="3">
        <f t="shared" si="41"/>
        <v>0.61999999999534339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557415.24</v>
      </c>
      <c r="D1409" s="2">
        <f>'RAS-funkcijski'!E13</f>
        <v>590716.94999999995</v>
      </c>
      <c r="E1409" s="2">
        <v>0</v>
      </c>
      <c r="F1409" s="2">
        <v>0</v>
      </c>
      <c r="G1409" s="3">
        <f t="shared" si="52"/>
        <v>15649.642259999997</v>
      </c>
      <c r="H1409" s="3">
        <f t="shared" si="41"/>
        <v>0.2900000000372529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13411.54</v>
      </c>
      <c r="D1410" s="2">
        <f>'RAS-funkcijski'!E14</f>
        <v>50</v>
      </c>
      <c r="E1410" s="2">
        <v>0</v>
      </c>
      <c r="F1410" s="2">
        <v>0</v>
      </c>
      <c r="G1410" s="3">
        <f t="shared" si="52"/>
        <v>135.11540000000002</v>
      </c>
      <c r="H1410" s="3">
        <f t="shared" si="41"/>
        <v>0.45999999999912689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544003.69999999995</v>
      </c>
      <c r="D1412" s="2">
        <f>'RAS-funkcijski'!E16</f>
        <v>590666.94999999995</v>
      </c>
      <c r="E1412" s="2">
        <v>0</v>
      </c>
      <c r="F1412" s="2">
        <v>0</v>
      </c>
      <c r="G1412" s="3">
        <f t="shared" si="52"/>
        <v>20704.051199999998</v>
      </c>
      <c r="H1412" s="3">
        <f t="shared" si="41"/>
        <v>0.35000000009313226</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26476.74</v>
      </c>
      <c r="D1424" s="2">
        <f>'RAS-funkcijski'!E28</f>
        <v>32480.87</v>
      </c>
      <c r="E1424" s="2">
        <v>0</v>
      </c>
      <c r="F1424" s="2">
        <v>0</v>
      </c>
      <c r="G1424" s="3">
        <f t="shared" si="52"/>
        <v>2194.5235200000002</v>
      </c>
      <c r="H1424" s="3">
        <f t="shared" si="41"/>
        <v>0.38999999999941792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24926.74</v>
      </c>
      <c r="D1426" s="2">
        <f>'RAS-funkcijski'!E30</f>
        <v>24918.37</v>
      </c>
      <c r="E1426" s="2">
        <v>0</v>
      </c>
      <c r="F1426" s="2">
        <v>0</v>
      </c>
      <c r="G1426" s="3">
        <f t="shared" si="52"/>
        <v>1943.8504800000001</v>
      </c>
      <c r="H1426" s="3">
        <f t="shared" si="41"/>
        <v>0.62999999999738066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1550</v>
      </c>
      <c r="D1430" s="2">
        <f>'RAS-funkcijski'!E34</f>
        <v>7562.5</v>
      </c>
      <c r="E1430" s="2">
        <v>0</v>
      </c>
      <c r="F1430" s="2">
        <v>0</v>
      </c>
      <c r="G1430" s="3">
        <f t="shared" si="52"/>
        <v>500.25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4194.96</v>
      </c>
      <c r="D1431" s="2">
        <f>'RAS-funkcijski'!E35</f>
        <v>44379.48</v>
      </c>
      <c r="E1431" s="2">
        <v>0</v>
      </c>
      <c r="F1431" s="2">
        <v>0</v>
      </c>
      <c r="G1431" s="3">
        <f t="shared" si="52"/>
        <v>2881.5715200000004</v>
      </c>
      <c r="H1431" s="3">
        <f t="shared" si="41"/>
        <v>0.52000000000316504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33064.33</v>
      </c>
      <c r="E1432" s="2">
        <v>0</v>
      </c>
      <c r="F1432" s="2">
        <v>0</v>
      </c>
      <c r="G1432" s="3">
        <f t="shared" si="52"/>
        <v>2116.1171200000003</v>
      </c>
      <c r="H1432" s="3">
        <f t="shared" si="41"/>
        <v>0.33000000000174623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33064.33</v>
      </c>
      <c r="E1434" s="2">
        <v>0</v>
      </c>
      <c r="F1434" s="2">
        <v>0</v>
      </c>
      <c r="G1434" s="3">
        <f t="shared" si="52"/>
        <v>2248.3744400000005</v>
      </c>
      <c r="H1434" s="3">
        <f t="shared" si="41"/>
        <v>0.33000000000174623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4194.96</v>
      </c>
      <c r="D1470" s="2">
        <f>'RAS-funkcijski'!E74</f>
        <v>11315.15</v>
      </c>
      <c r="E1470" s="2">
        <v>0</v>
      </c>
      <c r="F1470" s="2">
        <v>0</v>
      </c>
      <c r="G1470" s="3">
        <f t="shared" si="52"/>
        <v>1877.7682000000002</v>
      </c>
      <c r="H1470" s="3">
        <f t="shared" si="63"/>
        <v>0.18999999999959982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162391.36000000002</v>
      </c>
      <c r="D1471" s="2">
        <f>'RAS-funkcijski'!E75</f>
        <v>26653.82</v>
      </c>
      <c r="E1471" s="2">
        <v>0</v>
      </c>
      <c r="F1471" s="2">
        <v>0</v>
      </c>
      <c r="G1471" s="3">
        <f t="shared" si="52"/>
        <v>15314.629000000001</v>
      </c>
      <c r="H1471" s="3">
        <f t="shared" si="63"/>
        <v>0.54000000001542503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151955.57</v>
      </c>
      <c r="D1472" s="2">
        <f>'RAS-funkcijski'!E76</f>
        <v>9374.81</v>
      </c>
      <c r="E1472" s="2">
        <v>0</v>
      </c>
      <c r="F1472" s="2">
        <v>0</v>
      </c>
      <c r="G1472" s="3">
        <f t="shared" si="52"/>
        <v>12290.77368</v>
      </c>
      <c r="H1472" s="3">
        <f t="shared" si="63"/>
        <v>0.6199999999935244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10435.790000000001</v>
      </c>
      <c r="D1474" s="2">
        <f>'RAS-funkcijski'!E78</f>
        <v>17279.009999999998</v>
      </c>
      <c r="E1474" s="2">
        <v>0</v>
      </c>
      <c r="F1474" s="2">
        <v>0</v>
      </c>
      <c r="G1474" s="3">
        <f t="shared" si="52"/>
        <v>3329.5419400000001</v>
      </c>
      <c r="H1474" s="3">
        <f t="shared" si="63"/>
        <v>0.21999999999752617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1253122.44</v>
      </c>
      <c r="D1478" s="2">
        <f>'RAS-funkcijski'!E82</f>
        <v>1163134.27</v>
      </c>
      <c r="E1478" s="2">
        <v>0</v>
      </c>
      <c r="F1478" s="2">
        <v>0</v>
      </c>
      <c r="G1478" s="3">
        <f t="shared" si="52"/>
        <v>279192.49644000002</v>
      </c>
      <c r="H1478" s="3">
        <f t="shared" si="63"/>
        <v>0.7099999999627471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320698.78999999998</v>
      </c>
      <c r="D1479" s="2">
        <f>'RAS-funkcijski'!E83</f>
        <v>209824.69</v>
      </c>
      <c r="E1479" s="2">
        <v>0</v>
      </c>
      <c r="F1479" s="2">
        <v>0</v>
      </c>
      <c r="G1479" s="3">
        <f t="shared" si="52"/>
        <v>58487.505429999997</v>
      </c>
      <c r="H1479" s="3">
        <f t="shared" si="63"/>
        <v>0.52000000001862645</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855337.36</v>
      </c>
      <c r="D1480" s="2">
        <f>'RAS-funkcijski'!E84</f>
        <v>918179.26</v>
      </c>
      <c r="E1480" s="2">
        <v>0</v>
      </c>
      <c r="F1480" s="2">
        <v>0</v>
      </c>
      <c r="G1480" s="3">
        <f t="shared" si="52"/>
        <v>215335.6704</v>
      </c>
      <c r="H1480" s="3">
        <f t="shared" si="63"/>
        <v>0.61999999999534339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4537.29</v>
      </c>
      <c r="E1481" s="2">
        <v>0</v>
      </c>
      <c r="F1481" s="2">
        <v>0</v>
      </c>
      <c r="G1481" s="3">
        <f t="shared" si="52"/>
        <v>735.04097999999999</v>
      </c>
      <c r="H1481" s="3">
        <f t="shared" si="63"/>
        <v>0.28999999999996362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69704.31</v>
      </c>
      <c r="D1482" s="2">
        <f>'RAS-funkcijski'!E86</f>
        <v>18693.03</v>
      </c>
      <c r="E1482" s="2">
        <v>0</v>
      </c>
      <c r="F1482" s="2">
        <v>0</v>
      </c>
      <c r="G1482" s="3">
        <f t="shared" si="52"/>
        <v>8781.4103400000004</v>
      </c>
      <c r="H1482" s="3">
        <f t="shared" si="63"/>
        <v>0.33999999999650754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7381.98</v>
      </c>
      <c r="D1484" s="2">
        <f>'RAS-funkcijski'!E88</f>
        <v>11900</v>
      </c>
      <c r="E1484" s="2">
        <v>0</v>
      </c>
      <c r="F1484" s="2">
        <v>0</v>
      </c>
      <c r="G1484" s="3">
        <f t="shared" si="52"/>
        <v>2619.2863200000002</v>
      </c>
      <c r="H1484" s="3">
        <f t="shared" si="63"/>
        <v>2.0000000000436557E-2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656866.68999999994</v>
      </c>
      <c r="D1503" s="2">
        <f>'RAS-funkcijski'!E107</f>
        <v>774752.49</v>
      </c>
      <c r="E1503" s="2">
        <v>0</v>
      </c>
      <c r="F1503" s="2">
        <v>0</v>
      </c>
      <c r="G1503" s="3">
        <f t="shared" si="52"/>
        <v>227256.28200999997</v>
      </c>
      <c r="H1503" s="3">
        <f t="shared" si="63"/>
        <v>0.80000000004656613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646476.06999999995</v>
      </c>
      <c r="D1504" s="2">
        <f>'RAS-funkcijski'!E108</f>
        <v>764652.33</v>
      </c>
      <c r="E1504" s="2">
        <v>0</v>
      </c>
      <c r="F1504" s="2">
        <v>0</v>
      </c>
      <c r="G1504" s="3">
        <f t="shared" si="52"/>
        <v>226281.19591999997</v>
      </c>
      <c r="H1504" s="3">
        <f t="shared" si="63"/>
        <v>0.39999999990686774</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10390.620000000001</v>
      </c>
      <c r="D1505" s="2">
        <f>'RAS-funkcijski'!E109</f>
        <v>10100.16</v>
      </c>
      <c r="E1505" s="2">
        <v>0</v>
      </c>
      <c r="F1505" s="2">
        <v>0</v>
      </c>
      <c r="G1505" s="3">
        <f t="shared" si="52"/>
        <v>3212.0486999999998</v>
      </c>
      <c r="H1505" s="3">
        <f t="shared" si="63"/>
        <v>0.53999999999905413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472312.19999999995</v>
      </c>
      <c r="D1510" s="2">
        <f>'RAS-funkcijski'!E114</f>
        <v>548394.15</v>
      </c>
      <c r="E1510" s="2">
        <v>0</v>
      </c>
      <c r="F1510" s="2">
        <v>0</v>
      </c>
      <c r="G1510" s="3">
        <f t="shared" si="52"/>
        <v>172601.05499999999</v>
      </c>
      <c r="H1510" s="3">
        <f t="shared" si="63"/>
        <v>0.34999999997671694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434170.72</v>
      </c>
      <c r="D1511" s="2">
        <f>'RAS-funkcijski'!E115</f>
        <v>503714.67000000004</v>
      </c>
      <c r="E1511" s="2">
        <v>0</v>
      </c>
      <c r="F1511" s="2">
        <v>0</v>
      </c>
      <c r="G1511" s="3">
        <f t="shared" si="52"/>
        <v>160017.60665999999</v>
      </c>
      <c r="H1511" s="3">
        <f t="shared" si="63"/>
        <v>0.60999999998603016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416317.05</v>
      </c>
      <c r="D1512" s="2">
        <f>'RAS-funkcijski'!E116</f>
        <v>484434.52</v>
      </c>
      <c r="E1512" s="2">
        <v>0</v>
      </c>
      <c r="F1512" s="2">
        <v>0</v>
      </c>
      <c r="G1512" s="3">
        <f t="shared" si="52"/>
        <v>155140.84208</v>
      </c>
      <c r="H1512" s="3">
        <f t="shared" si="63"/>
        <v>0.52999999996973202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17853.669999999998</v>
      </c>
      <c r="D1513" s="2">
        <f>'RAS-funkcijski'!E117</f>
        <v>19280.150000000001</v>
      </c>
      <c r="E1513" s="2">
        <v>0</v>
      </c>
      <c r="F1513" s="2">
        <v>0</v>
      </c>
      <c r="G1513" s="3">
        <f t="shared" si="52"/>
        <v>6374.7786100000003</v>
      </c>
      <c r="H1513" s="3">
        <f t="shared" si="63"/>
        <v>0.48000000000320142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4951</v>
      </c>
      <c r="D1514" s="2">
        <f>'RAS-funkcijski'!E118</f>
        <v>4264.4799999999996</v>
      </c>
      <c r="E1514" s="2">
        <v>0</v>
      </c>
      <c r="F1514" s="2">
        <v>0</v>
      </c>
      <c r="G1514" s="3">
        <f t="shared" si="52"/>
        <v>1536.7154399999999</v>
      </c>
      <c r="H1514" s="3">
        <f t="shared" si="63"/>
        <v>0.47999999999956344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4951</v>
      </c>
      <c r="D1515" s="2">
        <f>'RAS-funkcijski'!E119</f>
        <v>4264.4799999999996</v>
      </c>
      <c r="E1515" s="2">
        <v>0</v>
      </c>
      <c r="F1515" s="2">
        <v>0</v>
      </c>
      <c r="G1515" s="3">
        <f t="shared" si="52"/>
        <v>1550.1954000000001</v>
      </c>
      <c r="H1515" s="3">
        <f t="shared" si="63"/>
        <v>0.47999999999956344</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33190.480000000003</v>
      </c>
      <c r="D1518" s="2">
        <f>'RAS-funkcijski'!E122</f>
        <v>40415</v>
      </c>
      <c r="E1518" s="2">
        <v>0</v>
      </c>
      <c r="F1518" s="2">
        <v>0</v>
      </c>
      <c r="G1518" s="3">
        <f t="shared" si="52"/>
        <v>13454.416639999999</v>
      </c>
      <c r="H1518" s="3">
        <f t="shared" si="63"/>
        <v>0.48000000000320142</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33190.480000000003</v>
      </c>
      <c r="D1519" s="2">
        <f>'RAS-funkcijski'!E123</f>
        <v>40415</v>
      </c>
      <c r="E1519" s="2">
        <v>0</v>
      </c>
      <c r="F1519" s="2">
        <v>0</v>
      </c>
      <c r="G1519" s="3">
        <f t="shared" si="52"/>
        <v>13568.437120000001</v>
      </c>
      <c r="H1519" s="3">
        <f t="shared" si="63"/>
        <v>0.48000000000320142</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58629.67</v>
      </c>
      <c r="D1525" s="2">
        <f>'RAS-funkcijski'!E129</f>
        <v>189891.75</v>
      </c>
      <c r="E1525" s="2">
        <v>0</v>
      </c>
      <c r="F1525" s="2">
        <v>0</v>
      </c>
      <c r="G1525" s="3">
        <f t="shared" si="52"/>
        <v>54801.646249999998</v>
      </c>
      <c r="H1525" s="3">
        <f t="shared" si="63"/>
        <v>0.58000000000174623</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24835.61</v>
      </c>
      <c r="D1534" s="2">
        <f>'RAS-funkcijski'!E138</f>
        <v>167578.04</v>
      </c>
      <c r="E1534" s="2">
        <v>0</v>
      </c>
      <c r="F1534" s="2">
        <v>0</v>
      </c>
      <c r="G1534" s="3">
        <f t="shared" si="52"/>
        <v>48238.886460000009</v>
      </c>
      <c r="H1534" s="3">
        <f t="shared" si="63"/>
        <v>0.430000000007567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33794.06</v>
      </c>
      <c r="D1536" s="2">
        <f>'RAS-funkcijski'!E140</f>
        <v>22313.71</v>
      </c>
      <c r="E1536" s="2">
        <v>0</v>
      </c>
      <c r="F1536" s="2">
        <v>0</v>
      </c>
      <c r="G1536" s="3">
        <f t="shared" si="52"/>
        <v>10665.32128</v>
      </c>
      <c r="H1536" s="3">
        <f t="shared" si="63"/>
        <v>0.34999999999854481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3465400.4499999993</v>
      </c>
      <c r="D1537" s="14">
        <f>'RAS-funkcijski'!E141</f>
        <v>3808788.2500000005</v>
      </c>
      <c r="E1537" s="14">
        <v>0</v>
      </c>
      <c r="F1537" s="14">
        <v>0</v>
      </c>
      <c r="G1537" s="15">
        <f t="shared" si="52"/>
        <v>1518367.8421500002</v>
      </c>
      <c r="H1537" s="15">
        <f t="shared" si="63"/>
        <v>0.69999999972060323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35000</v>
      </c>
      <c r="D1538" s="7">
        <f>'P-VRIO'!E5</f>
        <v>372689.67</v>
      </c>
      <c r="E1538" s="7">
        <v>0</v>
      </c>
      <c r="F1538" s="7">
        <v>0</v>
      </c>
      <c r="G1538" s="8">
        <f t="shared" si="52"/>
        <v>780.37933999999996</v>
      </c>
      <c r="H1538" s="8">
        <f t="shared" si="63"/>
        <v>0.33000000001629815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35000</v>
      </c>
      <c r="D1539" s="2">
        <f>'P-VRIO'!E6</f>
        <v>372689.67</v>
      </c>
      <c r="E1539" s="2">
        <v>0</v>
      </c>
      <c r="F1539" s="2">
        <v>0</v>
      </c>
      <c r="G1539" s="3">
        <f t="shared" si="52"/>
        <v>1560.7586799999999</v>
      </c>
      <c r="H1539" s="3">
        <f t="shared" si="63"/>
        <v>0.33000000001629815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35000</v>
      </c>
      <c r="D1540" s="2">
        <f>'P-VRIO'!E7</f>
        <v>372689.67</v>
      </c>
      <c r="E1540" s="2">
        <v>0</v>
      </c>
      <c r="F1540" s="2">
        <v>0</v>
      </c>
      <c r="G1540" s="3">
        <f t="shared" si="52"/>
        <v>2341.1380199999999</v>
      </c>
      <c r="H1540" s="3">
        <f t="shared" si="63"/>
        <v>0.33000000001629815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35000</v>
      </c>
      <c r="D1541" s="2">
        <f>'P-VRIO'!E8</f>
        <v>0</v>
      </c>
      <c r="E1541" s="2">
        <v>0</v>
      </c>
      <c r="F1541" s="2">
        <v>0</v>
      </c>
      <c r="G1541" s="3">
        <f t="shared" si="52"/>
        <v>140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372689.67</v>
      </c>
      <c r="E1542" s="2">
        <v>0</v>
      </c>
      <c r="F1542" s="2">
        <v>0</v>
      </c>
      <c r="G1542" s="3">
        <f t="shared" si="52"/>
        <v>3726.8966999999998</v>
      </c>
      <c r="H1542" s="3">
        <f t="shared" si="63"/>
        <v>0.33000000001629815</v>
      </c>
      <c r="I1542" s="11">
        <f t="shared" si="64"/>
        <v>1229.8759110607414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1224314.6000000001</v>
      </c>
      <c r="D1582" s="7"/>
      <c r="E1582" s="7">
        <v>0</v>
      </c>
      <c r="F1582" s="7">
        <v>0</v>
      </c>
      <c r="G1582" s="8">
        <f t="shared" ref="G1582:G1686" si="70">B1582/1000*C1582</f>
        <v>1224.3146000000002</v>
      </c>
      <c r="H1582" s="8">
        <f t="shared" ref="H1582:H1686" si="71">ABS(C1582-ROUND(C1582,0))</f>
        <v>0.39999999990686774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4269272.71</v>
      </c>
      <c r="D1583" s="2">
        <v>0</v>
      </c>
      <c r="E1583" s="2">
        <v>0</v>
      </c>
      <c r="F1583" s="2">
        <v>0</v>
      </c>
      <c r="G1583" s="3">
        <f t="shared" si="70"/>
        <v>8538.5454200000004</v>
      </c>
      <c r="H1583" s="3">
        <f t="shared" si="71"/>
        <v>0.2900000000372529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2320080.8600000003</v>
      </c>
      <c r="D1585" s="2">
        <v>0</v>
      </c>
      <c r="E1585" s="2">
        <v>0</v>
      </c>
      <c r="F1585" s="2">
        <v>0</v>
      </c>
      <c r="G1585" s="3">
        <f t="shared" si="70"/>
        <v>9280.3234400000019</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824966.44</v>
      </c>
      <c r="D1586" s="2">
        <v>0</v>
      </c>
      <c r="E1586" s="2">
        <v>0</v>
      </c>
      <c r="F1586" s="2">
        <v>0</v>
      </c>
      <c r="G1586" s="3">
        <f t="shared" si="70"/>
        <v>4124.8321999999998</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1002641.34</v>
      </c>
      <c r="D1587" s="2">
        <v>0</v>
      </c>
      <c r="E1587" s="2">
        <v>0</v>
      </c>
      <c r="F1587" s="2">
        <v>0</v>
      </c>
      <c r="G1587" s="3">
        <f t="shared" si="70"/>
        <v>6015.8480399999999</v>
      </c>
      <c r="H1587" s="3">
        <f t="shared" si="71"/>
        <v>0.33999999996740371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26479.86</v>
      </c>
      <c r="D1588" s="2">
        <v>0</v>
      </c>
      <c r="E1588" s="2">
        <v>0</v>
      </c>
      <c r="F1588" s="2">
        <v>0</v>
      </c>
      <c r="G1588" s="3">
        <f t="shared" si="70"/>
        <v>185.35902000000002</v>
      </c>
      <c r="H1588" s="3">
        <f t="shared" si="71"/>
        <v>0.13999999999941792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104925.85</v>
      </c>
      <c r="D1589" s="2">
        <v>0</v>
      </c>
      <c r="E1589" s="2">
        <v>0</v>
      </c>
      <c r="F1589" s="2">
        <v>0</v>
      </c>
      <c r="G1589" s="3">
        <f t="shared" si="70"/>
        <v>839.40680000000009</v>
      </c>
      <c r="H1589" s="3">
        <f t="shared" si="71"/>
        <v>0.14999999999417923</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86288.33</v>
      </c>
      <c r="D1590" s="2">
        <v>0</v>
      </c>
      <c r="E1590" s="2">
        <v>0</v>
      </c>
      <c r="F1590" s="2">
        <v>0</v>
      </c>
      <c r="G1590" s="3">
        <f>B1590/1000*C1590</f>
        <v>776.59496999999999</v>
      </c>
      <c r="H1590" s="3">
        <f>ABS(C1590-ROUND(C1590,0))</f>
        <v>0.33000000000174623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144189.92000000001</v>
      </c>
      <c r="D1591" s="2">
        <v>0</v>
      </c>
      <c r="E1591" s="2">
        <v>0</v>
      </c>
      <c r="F1591" s="2">
        <v>0</v>
      </c>
      <c r="G1591" s="3">
        <f t="shared" si="70"/>
        <v>1441.8992000000001</v>
      </c>
      <c r="H1591" s="3">
        <f t="shared" si="71"/>
        <v>7.9999999987194315E-2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107525.71</v>
      </c>
      <c r="D1592" s="2">
        <v>0</v>
      </c>
      <c r="E1592" s="2">
        <v>0</v>
      </c>
      <c r="F1592" s="2">
        <v>0</v>
      </c>
      <c r="G1592" s="3">
        <f t="shared" si="70"/>
        <v>1182.7828099999999</v>
      </c>
      <c r="H1592" s="3">
        <f t="shared" si="71"/>
        <v>0.28999999999359716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23063.41</v>
      </c>
      <c r="D1593" s="2">
        <v>0</v>
      </c>
      <c r="E1593" s="2">
        <v>0</v>
      </c>
      <c r="F1593" s="2">
        <v>0</v>
      </c>
      <c r="G1593" s="3">
        <f t="shared" si="70"/>
        <v>276.76092</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1444237.13</v>
      </c>
      <c r="D1594" s="2">
        <v>0</v>
      </c>
      <c r="E1594" s="2">
        <v>0</v>
      </c>
      <c r="F1594" s="2">
        <v>0</v>
      </c>
      <c r="G1594" s="3">
        <f t="shared" si="70"/>
        <v>18775.082689999999</v>
      </c>
      <c r="H1594" s="3">
        <f t="shared" si="71"/>
        <v>0.12999999988824129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400000</v>
      </c>
      <c r="D1595" s="2">
        <v>0</v>
      </c>
      <c r="E1595" s="2">
        <v>0</v>
      </c>
      <c r="F1595" s="2">
        <v>0</v>
      </c>
      <c r="G1595" s="3">
        <f t="shared" si="70"/>
        <v>5600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400000</v>
      </c>
      <c r="D1599" s="2">
        <v>0</v>
      </c>
      <c r="E1599" s="2">
        <v>0</v>
      </c>
      <c r="F1599" s="2">
        <v>0</v>
      </c>
      <c r="G1599" s="3">
        <f t="shared" si="70"/>
        <v>7199.9999999999991</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104954.72</v>
      </c>
      <c r="D1601" s="2">
        <v>0</v>
      </c>
      <c r="E1601" s="2">
        <v>0</v>
      </c>
      <c r="F1601" s="2">
        <v>0</v>
      </c>
      <c r="G1601" s="3">
        <f>B1601/1000*C1601</f>
        <v>2099.0944</v>
      </c>
      <c r="H1601" s="3">
        <f>ABS(C1601-ROUND(C1601,0))</f>
        <v>0.27999999999883585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4080448.34</v>
      </c>
      <c r="D1602" s="2">
        <v>0</v>
      </c>
      <c r="E1602" s="2">
        <v>0</v>
      </c>
      <c r="F1602" s="2">
        <v>0</v>
      </c>
      <c r="G1602" s="3">
        <f t="shared" si="70"/>
        <v>85689.415139999997</v>
      </c>
      <c r="H1602" s="3">
        <f t="shared" si="71"/>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2319387.33</v>
      </c>
      <c r="D1604" s="2">
        <v>0</v>
      </c>
      <c r="E1604" s="2">
        <v>0</v>
      </c>
      <c r="F1604" s="2">
        <v>0</v>
      </c>
      <c r="G1604" s="3">
        <f t="shared" si="70"/>
        <v>53345.908589999999</v>
      </c>
      <c r="H1604" s="3">
        <f t="shared" si="71"/>
        <v>0.33000000007450581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817090.96</v>
      </c>
      <c r="D1605" s="2">
        <v>0</v>
      </c>
      <c r="E1605" s="2">
        <v>0</v>
      </c>
      <c r="F1605" s="2">
        <v>0</v>
      </c>
      <c r="G1605" s="3">
        <f t="shared" si="70"/>
        <v>19610.18304</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988298.6</v>
      </c>
      <c r="D1606" s="2">
        <v>0</v>
      </c>
      <c r="E1606" s="2">
        <v>0</v>
      </c>
      <c r="F1606" s="2">
        <v>0</v>
      </c>
      <c r="G1606" s="3">
        <f t="shared" si="70"/>
        <v>24707.465</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26467.86</v>
      </c>
      <c r="D1607" s="2">
        <v>0</v>
      </c>
      <c r="E1607" s="2">
        <v>0</v>
      </c>
      <c r="F1607" s="2">
        <v>0</v>
      </c>
      <c r="G1607" s="3">
        <f t="shared" si="70"/>
        <v>688.16435999999999</v>
      </c>
      <c r="H1607" s="3">
        <f t="shared" si="71"/>
        <v>0.13999999999941792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104925.85</v>
      </c>
      <c r="D1608" s="2">
        <v>0</v>
      </c>
      <c r="E1608" s="2">
        <v>0</v>
      </c>
      <c r="F1608" s="2">
        <v>0</v>
      </c>
      <c r="G1608" s="3">
        <f t="shared" si="70"/>
        <v>2832.9979499999999</v>
      </c>
      <c r="H1608" s="3">
        <f t="shared" si="71"/>
        <v>0.14999999999417923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86288.33</v>
      </c>
      <c r="D1609" s="2">
        <v>0</v>
      </c>
      <c r="E1609" s="2">
        <v>0</v>
      </c>
      <c r="F1609" s="2">
        <v>0</v>
      </c>
      <c r="G1609" s="3">
        <f>B1609/1000*C1609</f>
        <v>2416.0732400000002</v>
      </c>
      <c r="H1609" s="3">
        <f>ABS(C1609-ROUND(C1609,0))</f>
        <v>0.33000000000174623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144189.92000000001</v>
      </c>
      <c r="D1610" s="2">
        <v>0</v>
      </c>
      <c r="E1610" s="2">
        <v>0</v>
      </c>
      <c r="F1610" s="2">
        <v>0</v>
      </c>
      <c r="G1610" s="3">
        <f t="shared" si="70"/>
        <v>4181.5076800000006</v>
      </c>
      <c r="H1610" s="3">
        <f t="shared" si="71"/>
        <v>7.9999999987194315E-2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128630.28</v>
      </c>
      <c r="D1611" s="2">
        <v>0</v>
      </c>
      <c r="E1611" s="2">
        <v>0</v>
      </c>
      <c r="F1611" s="2">
        <v>0</v>
      </c>
      <c r="G1611" s="3">
        <f t="shared" si="70"/>
        <v>3858.9083999999998</v>
      </c>
      <c r="H1611" s="3">
        <f t="shared" si="71"/>
        <v>0.27999999999883585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23495.53</v>
      </c>
      <c r="D1612" s="2">
        <v>0</v>
      </c>
      <c r="E1612" s="2">
        <v>0</v>
      </c>
      <c r="F1612" s="2">
        <v>0</v>
      </c>
      <c r="G1612" s="3">
        <f t="shared" si="70"/>
        <v>728.36142999999993</v>
      </c>
      <c r="H1612" s="3">
        <f t="shared" si="71"/>
        <v>0.47000000000116415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1367111.06</v>
      </c>
      <c r="D1613" s="2">
        <v>0</v>
      </c>
      <c r="E1613" s="2">
        <v>0</v>
      </c>
      <c r="F1613" s="2">
        <v>0</v>
      </c>
      <c r="G1613" s="3">
        <f t="shared" si="70"/>
        <v>43747.553920000006</v>
      </c>
      <c r="H1613" s="3">
        <f t="shared" si="71"/>
        <v>6.0000000055879354E-2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307469.8</v>
      </c>
      <c r="D1614" s="2">
        <v>0</v>
      </c>
      <c r="E1614" s="2">
        <v>0</v>
      </c>
      <c r="F1614" s="2">
        <v>0</v>
      </c>
      <c r="G1614" s="3">
        <f t="shared" si="70"/>
        <v>10146.5034</v>
      </c>
      <c r="H1614" s="3">
        <f t="shared" si="71"/>
        <v>0.20000000001164153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307469.8</v>
      </c>
      <c r="D1618" s="2">
        <v>0</v>
      </c>
      <c r="E1618" s="2">
        <v>0</v>
      </c>
      <c r="F1618" s="2">
        <v>0</v>
      </c>
      <c r="G1618" s="3">
        <f t="shared" si="70"/>
        <v>11376.382599999999</v>
      </c>
      <c r="H1618" s="3">
        <f t="shared" si="71"/>
        <v>0.20000000001164153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86480.15</v>
      </c>
      <c r="D1620" s="2">
        <v>0</v>
      </c>
      <c r="E1620" s="2">
        <v>0</v>
      </c>
      <c r="F1620" s="2">
        <v>0</v>
      </c>
      <c r="G1620" s="3">
        <f>B1620/1000*C1620</f>
        <v>3372.7258499999998</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1413138.9700000007</v>
      </c>
      <c r="D1621" s="2">
        <v>0</v>
      </c>
      <c r="E1621" s="2">
        <v>0</v>
      </c>
      <c r="F1621" s="2">
        <v>0</v>
      </c>
      <c r="G1621" s="3">
        <f t="shared" si="70"/>
        <v>56525.558800000028</v>
      </c>
      <c r="H1621" s="3">
        <f t="shared" si="71"/>
        <v>2.9999999329447746E-2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208218.64</v>
      </c>
      <c r="D1622" s="2">
        <v>0</v>
      </c>
      <c r="E1622" s="2">
        <v>0</v>
      </c>
      <c r="F1622" s="2">
        <v>0</v>
      </c>
      <c r="G1622" s="3">
        <f t="shared" si="70"/>
        <v>8536.9642400000012</v>
      </c>
      <c r="H1622" s="3">
        <f t="shared" si="71"/>
        <v>0.35999999998603016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99554.63</v>
      </c>
      <c r="D1628" s="2">
        <v>0</v>
      </c>
      <c r="E1628" s="2">
        <v>0</v>
      </c>
      <c r="F1628" s="2">
        <v>0</v>
      </c>
      <c r="G1628" s="3">
        <f t="shared" si="70"/>
        <v>4679.0676100000001</v>
      </c>
      <c r="H1628" s="3">
        <f t="shared" si="71"/>
        <v>0.36999999999534339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38576.01</v>
      </c>
      <c r="D1629" s="2">
        <v>0</v>
      </c>
      <c r="E1629" s="2">
        <v>0</v>
      </c>
      <c r="F1629" s="2">
        <v>0</v>
      </c>
      <c r="G1629" s="3">
        <f t="shared" si="70"/>
        <v>1851.6484800000001</v>
      </c>
      <c r="H1629" s="3">
        <f t="shared" si="71"/>
        <v>1.0000000002037268E-2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38576.01</v>
      </c>
      <c r="D1630" s="2">
        <v>0</v>
      </c>
      <c r="E1630" s="2">
        <v>0</v>
      </c>
      <c r="F1630" s="2">
        <v>0</v>
      </c>
      <c r="G1630" s="3">
        <f t="shared" si="70"/>
        <v>1890.2244900000001</v>
      </c>
      <c r="H1630" s="3">
        <f t="shared" si="71"/>
        <v>1.0000000002037268E-2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49257.3</v>
      </c>
      <c r="D1634" s="2">
        <v>0</v>
      </c>
      <c r="E1634" s="2">
        <v>0</v>
      </c>
      <c r="F1634" s="2">
        <v>0</v>
      </c>
      <c r="G1634" s="3">
        <f t="shared" si="70"/>
        <v>2610.6369</v>
      </c>
      <c r="H1634" s="3">
        <f t="shared" si="71"/>
        <v>0.30000000000291038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49257.3</v>
      </c>
      <c r="D1635" s="2">
        <v>0</v>
      </c>
      <c r="E1635" s="2">
        <v>0</v>
      </c>
      <c r="F1635" s="2">
        <v>0</v>
      </c>
      <c r="G1635" s="3">
        <f t="shared" si="70"/>
        <v>2659.8942000000002</v>
      </c>
      <c r="H1635" s="3">
        <f t="shared" si="71"/>
        <v>0.30000000000291038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94.63</v>
      </c>
      <c r="D1639" s="2">
        <v>0</v>
      </c>
      <c r="E1639" s="2">
        <v>0</v>
      </c>
      <c r="F1639" s="2">
        <v>0</v>
      </c>
      <c r="G1639" s="3">
        <f t="shared" si="70"/>
        <v>5.4885400000000004</v>
      </c>
      <c r="H1639" s="3">
        <f t="shared" si="71"/>
        <v>0.37000000000000455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94.63</v>
      </c>
      <c r="D1640" s="2">
        <v>0</v>
      </c>
      <c r="E1640" s="2">
        <v>0</v>
      </c>
      <c r="F1640" s="2">
        <v>0</v>
      </c>
      <c r="G1640" s="3">
        <f t="shared" si="70"/>
        <v>5.5831699999999991</v>
      </c>
      <c r="H1640" s="3">
        <f t="shared" si="71"/>
        <v>0.37000000000000455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822.91</v>
      </c>
      <c r="D1654" s="2">
        <v>0</v>
      </c>
      <c r="E1654" s="2">
        <v>0</v>
      </c>
      <c r="F1654" s="2">
        <v>0</v>
      </c>
      <c r="G1654" s="3">
        <f t="shared" si="70"/>
        <v>60.072429999999997</v>
      </c>
      <c r="H1654" s="3">
        <f t="shared" si="71"/>
        <v>9.0000000000031832E-2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822.91</v>
      </c>
      <c r="D1655" s="2">
        <v>0</v>
      </c>
      <c r="E1655" s="2">
        <v>0</v>
      </c>
      <c r="F1655" s="2">
        <v>0</v>
      </c>
      <c r="G1655" s="3">
        <f t="shared" si="70"/>
        <v>60.895339999999997</v>
      </c>
      <c r="H1655" s="3">
        <f t="shared" si="71"/>
        <v>9.0000000000031832E-2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248.26</v>
      </c>
      <c r="D1659" s="2">
        <v>0</v>
      </c>
      <c r="E1659" s="2">
        <v>0</v>
      </c>
      <c r="F1659" s="2">
        <v>0</v>
      </c>
      <c r="G1659" s="3">
        <f t="shared" si="70"/>
        <v>19.364280000000001</v>
      </c>
      <c r="H1659" s="3">
        <f t="shared" si="71"/>
        <v>0.25999999999999091</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248.26</v>
      </c>
      <c r="D1660" s="2">
        <v>0</v>
      </c>
      <c r="E1660" s="2">
        <v>0</v>
      </c>
      <c r="F1660" s="2">
        <v>0</v>
      </c>
      <c r="G1660" s="3">
        <f t="shared" si="70"/>
        <v>19.612539999999999</v>
      </c>
      <c r="H1660" s="3">
        <f t="shared" si="71"/>
        <v>0.25999999999999091</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10555.52</v>
      </c>
      <c r="D1664" s="2">
        <v>0</v>
      </c>
      <c r="E1664" s="2">
        <v>0</v>
      </c>
      <c r="F1664" s="2">
        <v>0</v>
      </c>
      <c r="G1664" s="3">
        <f t="shared" si="70"/>
        <v>876.10816000000011</v>
      </c>
      <c r="H1664" s="3">
        <f t="shared" si="71"/>
        <v>0.47999999999956344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10555.52</v>
      </c>
      <c r="D1665" s="2">
        <v>0</v>
      </c>
      <c r="E1665" s="2">
        <v>0</v>
      </c>
      <c r="F1665" s="2">
        <v>0</v>
      </c>
      <c r="G1665" s="3">
        <f t="shared" si="70"/>
        <v>886.66368000000011</v>
      </c>
      <c r="H1665" s="3">
        <f t="shared" si="71"/>
        <v>0.47999999999956344</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90308.89</v>
      </c>
      <c r="D1669" s="2">
        <v>0</v>
      </c>
      <c r="E1669" s="2">
        <v>0</v>
      </c>
      <c r="F1669" s="2">
        <v>0</v>
      </c>
      <c r="G1669" s="3">
        <f t="shared" si="70"/>
        <v>7947.1823199999999</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90308.89</v>
      </c>
      <c r="D1670" s="2">
        <v>0</v>
      </c>
      <c r="E1670" s="2">
        <v>0</v>
      </c>
      <c r="F1670" s="2">
        <v>0</v>
      </c>
      <c r="G1670" s="3">
        <f t="shared" si="70"/>
        <v>8037.4912099999992</v>
      </c>
      <c r="H1670" s="3">
        <f t="shared" si="71"/>
        <v>0.11000000000058208</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18355.12</v>
      </c>
      <c r="D1680" s="2">
        <v>0</v>
      </c>
      <c r="E1680" s="2">
        <v>0</v>
      </c>
      <c r="F1680" s="2">
        <v>0</v>
      </c>
      <c r="G1680" s="3">
        <f>B1680/1000*C1680</f>
        <v>1817.15688</v>
      </c>
      <c r="H1680" s="3">
        <f>ABS(C1680-ROUND(C1680,0))</f>
        <v>0.11999999999898137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1204920.3299999998</v>
      </c>
      <c r="D1681" s="2">
        <v>0</v>
      </c>
      <c r="E1681" s="2">
        <v>0</v>
      </c>
      <c r="F1681" s="2">
        <v>0</v>
      </c>
      <c r="G1681" s="3">
        <f t="shared" si="70"/>
        <v>120492.033</v>
      </c>
      <c r="H1681" s="3">
        <f t="shared" si="71"/>
        <v>0.32999999984167516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32578.43</v>
      </c>
      <c r="D1683" s="2">
        <v>0</v>
      </c>
      <c r="E1683" s="2">
        <v>0</v>
      </c>
      <c r="F1683" s="2">
        <v>0</v>
      </c>
      <c r="G1683" s="3">
        <f t="shared" si="70"/>
        <v>3322.9998599999999</v>
      </c>
      <c r="H1683" s="3">
        <f t="shared" si="71"/>
        <v>0.43000000000029104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270</v>
      </c>
      <c r="D1684" s="2">
        <v>0</v>
      </c>
      <c r="E1684" s="2">
        <v>0</v>
      </c>
      <c r="F1684" s="2">
        <v>0</v>
      </c>
      <c r="G1684" s="3">
        <f t="shared" si="70"/>
        <v>27.81</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1171952.45</v>
      </c>
      <c r="D1685" s="2">
        <v>0</v>
      </c>
      <c r="E1685" s="2">
        <v>0</v>
      </c>
      <c r="F1685" s="2">
        <v>0</v>
      </c>
      <c r="G1685" s="3">
        <f>B1685/1000*C1685</f>
        <v>121883.05479999998</v>
      </c>
      <c r="H1685" s="3">
        <f>ABS(C1685-ROUND(C1685,0))</f>
        <v>0.44999999995343387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119.45</v>
      </c>
      <c r="D1686" s="14">
        <v>0</v>
      </c>
      <c r="E1686" s="14">
        <v>0</v>
      </c>
      <c r="F1686" s="14">
        <v>0</v>
      </c>
      <c r="G1686" s="15">
        <f t="shared" si="70"/>
        <v>12.542249999999999</v>
      </c>
      <c r="H1686" s="15">
        <f t="shared" si="71"/>
        <v>0.45000000000000284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36071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2895783.96</v>
      </c>
      <c r="I17" s="275">
        <f>'PR-RAS'!E6</f>
        <v>2878715.6300000008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2166989.1799999997</v>
      </c>
      <c r="I18" s="275">
        <f>'PR-RAS'!E152</f>
        <v>2364551.12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452712.36999999965</v>
      </c>
      <c r="I19" s="275">
        <f>'PR-RAS'!E649</f>
        <v>9033.9300000007497</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7922272.9899999993</v>
      </c>
      <c r="I22" s="275">
        <f>BILANCA!E7</f>
        <v>8849463.8599999994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2515752.6999999997</v>
      </c>
      <c r="I23" s="275">
        <f>BILANCA!E69</f>
        <v>1961970.0899999999</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1224314.6000000001</v>
      </c>
      <c r="I24" s="275">
        <f>BILANCA!E177</f>
        <v>1413138.97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9213711.0899999999</v>
      </c>
      <c r="I25" s="275">
        <f>BILANCA!E251</f>
        <v>9398294.9800000004</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831406.39</v>
      </c>
      <c r="I27" s="275">
        <f>'RAS-funkcijski'!E5</f>
        <v>1029101.4199999999</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4194.96</v>
      </c>
      <c r="I28" s="275">
        <f>'RAS-funkcijski'!E35</f>
        <v>44379.48</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7381.98</v>
      </c>
      <c r="I29" s="275">
        <f>'RAS-funkcijski'!E88</f>
        <v>11900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472312.19999999995</v>
      </c>
      <c r="I30" s="275">
        <f>'RAS-funkcijski'!E114</f>
        <v>548394.15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3465400.4499999993</v>
      </c>
      <c r="I31" s="275">
        <f>'RAS-funkcijski'!E141</f>
        <v>3808788.2500000005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35000</v>
      </c>
      <c r="I33" s="275">
        <f>'P-VRIO'!E5</f>
        <v>372689.67</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1224314.6000000001</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1413138.9700000007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208218.64</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1204920.3299999998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0" zoomScaleNormal="100" workbookViewId="0">
      <selection activeCell="E411" sqref="E41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2895783.96</v>
      </c>
      <c r="E6" s="60">
        <f>E7+E43+E49+E82+E106+E125+E134+E140</f>
        <v>2878715.6300000008</v>
      </c>
      <c r="F6" s="45">
        <f t="shared" ref="F6:F132" si="0">IF(D6&lt;&gt;0,IF(E6/D6&gt;=100,"&gt;&gt;100",E6/D6*100),"-")</f>
        <v>99.410579993681608</v>
      </c>
    </row>
    <row r="7" spans="1:24" ht="12.75" customHeight="1" x14ac:dyDescent="0.2">
      <c r="A7" s="63">
        <v>61</v>
      </c>
      <c r="B7" s="220" t="s">
        <v>17</v>
      </c>
      <c r="C7" s="247" t="s">
        <v>18</v>
      </c>
      <c r="D7" s="60">
        <f>D8+D17+D23+D29+D36+D39</f>
        <v>1007690.71</v>
      </c>
      <c r="E7" s="60">
        <f>E8+E17+E23+E29+E36+E39</f>
        <v>1174990.9300000002</v>
      </c>
      <c r="F7" s="45">
        <f t="shared" si="0"/>
        <v>116.60233823134088</v>
      </c>
    </row>
    <row r="8" spans="1:24" ht="12.75" customHeight="1" x14ac:dyDescent="0.2">
      <c r="A8" s="63">
        <v>611</v>
      </c>
      <c r="B8" s="220" t="s">
        <v>19</v>
      </c>
      <c r="C8" s="247" t="s">
        <v>20</v>
      </c>
      <c r="D8" s="60">
        <f>SUM(D9:D14)-D15-D16</f>
        <v>860226.87</v>
      </c>
      <c r="E8" s="60">
        <f>SUM(E9:E14)-E15-E16</f>
        <v>1003292.68</v>
      </c>
      <c r="F8" s="45">
        <f t="shared" si="0"/>
        <v>116.63117196048528</v>
      </c>
    </row>
    <row r="9" spans="1:24" ht="12.75" customHeight="1" x14ac:dyDescent="0.2">
      <c r="A9" s="63">
        <v>6111</v>
      </c>
      <c r="B9" s="65" t="s">
        <v>21</v>
      </c>
      <c r="C9" s="247" t="s">
        <v>22</v>
      </c>
      <c r="D9" s="194">
        <v>860226.87</v>
      </c>
      <c r="E9" s="194">
        <v>1003292.68</v>
      </c>
      <c r="F9" s="45">
        <f t="shared" si="0"/>
        <v>116.63117196048528</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117574.5</v>
      </c>
      <c r="E23" s="60">
        <f t="shared" si="2"/>
        <v>145773.68000000002</v>
      </c>
      <c r="F23" s="45">
        <f t="shared" si="0"/>
        <v>123.9840951907089</v>
      </c>
    </row>
    <row r="24" spans="1:6" ht="12.75" customHeight="1" x14ac:dyDescent="0.2">
      <c r="A24" s="63">
        <v>6131</v>
      </c>
      <c r="B24" s="65" t="s">
        <v>51</v>
      </c>
      <c r="C24" s="247" t="s">
        <v>52</v>
      </c>
      <c r="D24" s="194">
        <v>355.58</v>
      </c>
      <c r="E24" s="194">
        <v>397.01</v>
      </c>
      <c r="F24" s="45">
        <f t="shared" si="0"/>
        <v>111.65138646718037</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117218.92</v>
      </c>
      <c r="E27" s="194">
        <v>145376.67000000001</v>
      </c>
      <c r="F27" s="45">
        <f t="shared" si="0"/>
        <v>124.02150608451265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29889.34</v>
      </c>
      <c r="E29" s="60">
        <f>SUM(E30:E35)</f>
        <v>25924.57</v>
      </c>
      <c r="F29" s="45">
        <f t="shared" si="0"/>
        <v>86.735170465456918</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29889.34</v>
      </c>
      <c r="E31" s="194">
        <v>25924.57</v>
      </c>
      <c r="F31" s="45">
        <f t="shared" si="0"/>
        <v>86.735170465456918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758126.92000000016</v>
      </c>
      <c r="E49" s="60">
        <f>E50+E53+E58+E61+E64+E68+E71+E74+E77</f>
        <v>699572.1</v>
      </c>
      <c r="F49" s="45">
        <f t="shared" si="0"/>
        <v>92.276382957091116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652380.37</v>
      </c>
      <c r="E58" s="60">
        <f t="shared" si="9"/>
        <v>101756.35</v>
      </c>
      <c r="F58" s="45">
        <f t="shared" si="0"/>
        <v>15.597702610211893</v>
      </c>
    </row>
    <row r="59" spans="1:6" ht="24" x14ac:dyDescent="0.2">
      <c r="A59" s="63">
        <v>6331</v>
      </c>
      <c r="B59" s="65" t="s">
        <v>121</v>
      </c>
      <c r="C59" s="247" t="s">
        <v>122</v>
      </c>
      <c r="D59" s="194">
        <v>449380.37</v>
      </c>
      <c r="E59" s="194">
        <v>50988</v>
      </c>
      <c r="F59" s="45">
        <f t="shared" si="0"/>
        <v>11.346290003722237</v>
      </c>
    </row>
    <row r="60" spans="1:6" ht="24" x14ac:dyDescent="0.2">
      <c r="A60" s="63">
        <v>6332</v>
      </c>
      <c r="B60" s="65" t="s">
        <v>123</v>
      </c>
      <c r="C60" s="247" t="s">
        <v>124</v>
      </c>
      <c r="D60" s="194">
        <v>203000</v>
      </c>
      <c r="E60" s="194">
        <v>50768.35</v>
      </c>
      <c r="F60" s="45">
        <f t="shared" si="0"/>
        <v>25.009039408866997</v>
      </c>
    </row>
    <row r="61" spans="1:6" ht="12.75" customHeight="1" x14ac:dyDescent="0.2">
      <c r="A61" s="63">
        <v>634</v>
      </c>
      <c r="B61" s="65" t="s">
        <v>125</v>
      </c>
      <c r="C61" s="247" t="s">
        <v>126</v>
      </c>
      <c r="D61" s="60">
        <f t="shared" ref="D61:E61" si="10">SUM(D62:D63)</f>
        <v>89401.69</v>
      </c>
      <c r="E61" s="60">
        <f t="shared" si="10"/>
        <v>56080.52</v>
      </c>
      <c r="F61" s="45">
        <f t="shared" si="0"/>
        <v>62.728702332137118</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89401.69</v>
      </c>
      <c r="E63" s="194">
        <v>56080.52</v>
      </c>
      <c r="F63" s="45">
        <f t="shared" si="0"/>
        <v>62.728702332137118</v>
      </c>
    </row>
    <row r="64" spans="1:6" ht="24" x14ac:dyDescent="0.2">
      <c r="A64" s="63">
        <v>635</v>
      </c>
      <c r="B64" s="65" t="s">
        <v>131</v>
      </c>
      <c r="C64" s="247" t="s">
        <v>132</v>
      </c>
      <c r="D64" s="60">
        <f>SUM(D65:D67)</f>
        <v>0</v>
      </c>
      <c r="E64" s="60">
        <f>SUM(E65:E67)</f>
        <v>353267.63</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353267.63</v>
      </c>
      <c r="F67" s="71" t="str">
        <f t="shared" si="0"/>
        <v>-</v>
      </c>
    </row>
    <row r="68" spans="1:6" ht="24" x14ac:dyDescent="0.2">
      <c r="A68" s="63" t="s">
        <v>139</v>
      </c>
      <c r="B68" s="183" t="s">
        <v>140</v>
      </c>
      <c r="C68" s="247" t="s">
        <v>139</v>
      </c>
      <c r="D68" s="60">
        <f t="shared" ref="D68:E68" si="11">SUM(D69:D70)</f>
        <v>1632.8</v>
      </c>
      <c r="E68" s="60">
        <f t="shared" si="11"/>
        <v>1769.5</v>
      </c>
      <c r="F68" s="45">
        <f t="shared" si="0"/>
        <v>108.37212150906419</v>
      </c>
    </row>
    <row r="69" spans="1:6" ht="12.75" customHeight="1" x14ac:dyDescent="0.2">
      <c r="A69" s="63" t="s">
        <v>141</v>
      </c>
      <c r="B69" s="64" t="s">
        <v>142</v>
      </c>
      <c r="C69" s="247" t="s">
        <v>141</v>
      </c>
      <c r="D69" s="194">
        <v>1632.8</v>
      </c>
      <c r="E69" s="194">
        <v>1769.5</v>
      </c>
      <c r="F69" s="45">
        <f t="shared" si="0"/>
        <v>108.37212150906419</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14712.06</v>
      </c>
      <c r="E74" s="60">
        <f t="shared" si="13"/>
        <v>186698.1</v>
      </c>
      <c r="F74" s="45">
        <f t="shared" si="0"/>
        <v>1269.0139926019879</v>
      </c>
    </row>
    <row r="75" spans="1:6" ht="12.75" customHeight="1" x14ac:dyDescent="0.2">
      <c r="A75" s="63" t="s">
        <v>153</v>
      </c>
      <c r="B75" s="65" t="s">
        <v>154</v>
      </c>
      <c r="C75" s="247" t="s">
        <v>153</v>
      </c>
      <c r="D75" s="194">
        <v>14712.06</v>
      </c>
      <c r="E75" s="194">
        <v>151073.1</v>
      </c>
      <c r="F75" s="45">
        <f t="shared" si="0"/>
        <v>1026.8657142507577</v>
      </c>
    </row>
    <row r="76" spans="1:6" ht="12.75" customHeight="1" x14ac:dyDescent="0.2">
      <c r="A76" s="63" t="s">
        <v>155</v>
      </c>
      <c r="B76" s="65" t="s">
        <v>156</v>
      </c>
      <c r="C76" s="247" t="s">
        <v>155</v>
      </c>
      <c r="D76" s="194">
        <v>0</v>
      </c>
      <c r="E76" s="194">
        <v>35625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220606.64</v>
      </c>
      <c r="E82" s="60">
        <f t="shared" si="15"/>
        <v>84081.78</v>
      </c>
      <c r="F82" s="45">
        <f t="shared" si="0"/>
        <v>38.113893579993778</v>
      </c>
    </row>
    <row r="83" spans="1:6" ht="12.75" customHeight="1" x14ac:dyDescent="0.2">
      <c r="A83" s="63">
        <v>641</v>
      </c>
      <c r="B83" s="64" t="s">
        <v>169</v>
      </c>
      <c r="C83" s="247" t="s">
        <v>170</v>
      </c>
      <c r="D83" s="60">
        <f t="shared" ref="D83:E83" si="16">SUM(D84:D90)</f>
        <v>159214.57</v>
      </c>
      <c r="E83" s="60">
        <f t="shared" si="16"/>
        <v>6.41</v>
      </c>
      <c r="F83" s="45">
        <f t="shared" si="0"/>
        <v>4.0260134483923174E-3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24.25</v>
      </c>
      <c r="E85" s="194">
        <v>6.41</v>
      </c>
      <c r="F85" s="45">
        <f t="shared" si="0"/>
        <v>26.432989690721648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159190.32</v>
      </c>
      <c r="E89" s="194">
        <v>0</v>
      </c>
      <c r="F89" s="45">
        <f t="shared" si="0"/>
        <v>0</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60907.619999999995</v>
      </c>
      <c r="E91" s="60">
        <f t="shared" si="17"/>
        <v>84075.37</v>
      </c>
      <c r="F91" s="45">
        <f t="shared" si="0"/>
        <v>138.03752305540752</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23847.37</v>
      </c>
      <c r="E93" s="194">
        <v>29381.7</v>
      </c>
      <c r="F93" s="45">
        <f t="shared" si="0"/>
        <v>123.20729707301057</v>
      </c>
    </row>
    <row r="94" spans="1:6" ht="12.75" customHeight="1" x14ac:dyDescent="0.2">
      <c r="A94" s="63">
        <v>6423</v>
      </c>
      <c r="B94" s="64" t="s">
        <v>191</v>
      </c>
      <c r="C94" s="247" t="s">
        <v>192</v>
      </c>
      <c r="D94" s="194">
        <v>36066.61</v>
      </c>
      <c r="E94" s="194">
        <v>53950.86</v>
      </c>
      <c r="F94" s="45">
        <f t="shared" si="0"/>
        <v>149.58672301056296</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993.64</v>
      </c>
      <c r="E97" s="194">
        <v>742.81</v>
      </c>
      <c r="F97" s="45">
        <f t="shared" si="0"/>
        <v>74.75645102854152</v>
      </c>
    </row>
    <row r="98" spans="1:6" ht="12.75" customHeight="1" x14ac:dyDescent="0.2">
      <c r="A98" s="63">
        <v>643</v>
      </c>
      <c r="B98" s="65" t="s">
        <v>199</v>
      </c>
      <c r="C98" s="247" t="s">
        <v>200</v>
      </c>
      <c r="D98" s="60">
        <f t="shared" ref="D98:E98" si="18">SUM(D99:D105)</f>
        <v>484.45</v>
      </c>
      <c r="E98" s="60">
        <f t="shared" si="18"/>
        <v>0</v>
      </c>
      <c r="F98" s="45">
        <f t="shared" si="0"/>
        <v>0</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484.45</v>
      </c>
      <c r="E104" s="194">
        <v>0</v>
      </c>
      <c r="F104" s="45">
        <f t="shared" si="0"/>
        <v>0</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890293.37999999989</v>
      </c>
      <c r="E106" s="60">
        <f>E107+E112+E120+E124</f>
        <v>904684.62000000011</v>
      </c>
      <c r="F106" s="45">
        <f t="shared" si="0"/>
        <v>101.6164604076917</v>
      </c>
    </row>
    <row r="107" spans="1:6" ht="12.75" customHeight="1" x14ac:dyDescent="0.2">
      <c r="A107" s="63">
        <v>651</v>
      </c>
      <c r="B107" s="64" t="s">
        <v>217</v>
      </c>
      <c r="C107" s="247" t="s">
        <v>218</v>
      </c>
      <c r="D107" s="60">
        <f t="shared" ref="D107:E107" si="19">SUM(D108:D111)</f>
        <v>38045.54</v>
      </c>
      <c r="E107" s="60">
        <f t="shared" si="19"/>
        <v>41869.969999999994</v>
      </c>
      <c r="F107" s="45">
        <f t="shared" si="0"/>
        <v>110.05224265446091</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34268.54</v>
      </c>
      <c r="E109" s="194">
        <v>37928.949999999997</v>
      </c>
      <c r="F109" s="45">
        <f t="shared" si="0"/>
        <v>110.68154639794983</v>
      </c>
    </row>
    <row r="110" spans="1:6" ht="12.75" customHeight="1" x14ac:dyDescent="0.2">
      <c r="A110" s="63">
        <v>6513</v>
      </c>
      <c r="B110" s="64" t="s">
        <v>223</v>
      </c>
      <c r="C110" s="247" t="s">
        <v>224</v>
      </c>
      <c r="D110" s="194">
        <v>119.32</v>
      </c>
      <c r="E110" s="194">
        <v>87.82</v>
      </c>
      <c r="F110" s="45">
        <f t="shared" si="0"/>
        <v>73.600402279584316</v>
      </c>
    </row>
    <row r="111" spans="1:6" ht="12.75" customHeight="1" x14ac:dyDescent="0.2">
      <c r="A111" s="63">
        <v>6514</v>
      </c>
      <c r="B111" s="64" t="s">
        <v>225</v>
      </c>
      <c r="C111" s="247" t="s">
        <v>226</v>
      </c>
      <c r="D111" s="194">
        <v>3657.68</v>
      </c>
      <c r="E111" s="194">
        <v>3853.2</v>
      </c>
      <c r="F111" s="45">
        <f t="shared" si="0"/>
        <v>105.34546488484504</v>
      </c>
    </row>
    <row r="112" spans="1:6" ht="12.75" customHeight="1" x14ac:dyDescent="0.2">
      <c r="A112" s="63">
        <v>652</v>
      </c>
      <c r="B112" s="64" t="s">
        <v>227</v>
      </c>
      <c r="C112" s="247" t="s">
        <v>228</v>
      </c>
      <c r="D112" s="60">
        <f t="shared" ref="D112:E112" si="20">SUM(D113:D119)</f>
        <v>118554.93000000001</v>
      </c>
      <c r="E112" s="60">
        <f t="shared" si="20"/>
        <v>58717.06</v>
      </c>
      <c r="F112" s="45">
        <f t="shared" si="0"/>
        <v>49.527303503953817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158.29</v>
      </c>
      <c r="E114" s="194">
        <v>21.91</v>
      </c>
      <c r="F114" s="45">
        <f t="shared" si="0"/>
        <v>13.841682986922738</v>
      </c>
    </row>
    <row r="115" spans="1:6" ht="12.75" customHeight="1" x14ac:dyDescent="0.2">
      <c r="A115" s="63">
        <v>6524</v>
      </c>
      <c r="B115" s="64" t="s">
        <v>233</v>
      </c>
      <c r="C115" s="247" t="s">
        <v>234</v>
      </c>
      <c r="D115" s="194">
        <v>0</v>
      </c>
      <c r="E115" s="194">
        <v>99.72</v>
      </c>
      <c r="F115" s="45" t="str">
        <f t="shared" si="0"/>
        <v>-</v>
      </c>
    </row>
    <row r="116" spans="1:6" ht="12.75" customHeight="1" x14ac:dyDescent="0.2">
      <c r="A116" s="63">
        <v>6525</v>
      </c>
      <c r="B116" s="64" t="s">
        <v>235</v>
      </c>
      <c r="C116" s="247" t="s">
        <v>236</v>
      </c>
      <c r="D116" s="194">
        <v>23977.56</v>
      </c>
      <c r="E116" s="194">
        <v>601.11</v>
      </c>
      <c r="F116" s="45">
        <f t="shared" si="0"/>
        <v>2.5069690160299878</v>
      </c>
    </row>
    <row r="117" spans="1:6" ht="12.75" customHeight="1" x14ac:dyDescent="0.2">
      <c r="A117" s="63">
        <v>6526</v>
      </c>
      <c r="B117" s="64" t="s">
        <v>237</v>
      </c>
      <c r="C117" s="247" t="s">
        <v>238</v>
      </c>
      <c r="D117" s="194">
        <v>94419.08</v>
      </c>
      <c r="E117" s="194">
        <v>57994.32</v>
      </c>
      <c r="F117" s="45">
        <f t="shared" si="0"/>
        <v>61.422246435783954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733692.90999999992</v>
      </c>
      <c r="E120" s="60">
        <f t="shared" si="21"/>
        <v>804097.59000000008</v>
      </c>
      <c r="F120" s="45">
        <f t="shared" si="0"/>
        <v>109.59593299054779</v>
      </c>
    </row>
    <row r="121" spans="1:6" ht="12.75" customHeight="1" x14ac:dyDescent="0.2">
      <c r="A121" s="63">
        <v>6531</v>
      </c>
      <c r="B121" s="64" t="s">
        <v>245</v>
      </c>
      <c r="C121" s="247" t="s">
        <v>246</v>
      </c>
      <c r="D121" s="194">
        <v>32483.439999999999</v>
      </c>
      <c r="E121" s="194">
        <v>98475.93</v>
      </c>
      <c r="F121" s="45">
        <f t="shared" si="0"/>
        <v>303.15733185894101</v>
      </c>
    </row>
    <row r="122" spans="1:6" ht="12.75" customHeight="1" x14ac:dyDescent="0.2">
      <c r="A122" s="63">
        <v>6532</v>
      </c>
      <c r="B122" s="64" t="s">
        <v>247</v>
      </c>
      <c r="C122" s="247" t="s">
        <v>248</v>
      </c>
      <c r="D122" s="194">
        <v>701209.47</v>
      </c>
      <c r="E122" s="194">
        <v>705621.66</v>
      </c>
      <c r="F122" s="45">
        <f t="shared" si="0"/>
        <v>100.62922567203778</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12121.45</v>
      </c>
      <c r="E125" s="60">
        <f t="shared" si="22"/>
        <v>8979.4699999999993</v>
      </c>
      <c r="F125" s="45">
        <f t="shared" si="0"/>
        <v>74.079173696216202</v>
      </c>
    </row>
    <row r="126" spans="1:6" ht="12.75" customHeight="1" x14ac:dyDescent="0.2">
      <c r="A126" s="63">
        <v>661</v>
      </c>
      <c r="B126" s="65" t="s">
        <v>255</v>
      </c>
      <c r="C126" s="247" t="s">
        <v>256</v>
      </c>
      <c r="D126" s="60">
        <f t="shared" ref="D126:E126" si="23">SUM(D127:D128)</f>
        <v>121.45</v>
      </c>
      <c r="E126" s="60">
        <f t="shared" si="23"/>
        <v>8979.4699999999993</v>
      </c>
      <c r="F126" s="45">
        <f t="shared" si="0"/>
        <v>7393.5529024289817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121.45</v>
      </c>
      <c r="E128" s="194">
        <v>8979.4699999999993</v>
      </c>
      <c r="F128" s="45">
        <f t="shared" si="0"/>
        <v>7393.5529024289817</v>
      </c>
    </row>
    <row r="129" spans="1:6" ht="36" x14ac:dyDescent="0.2">
      <c r="A129" s="63">
        <v>663</v>
      </c>
      <c r="B129" s="182" t="s">
        <v>261</v>
      </c>
      <c r="C129" s="247" t="s">
        <v>262</v>
      </c>
      <c r="D129" s="60">
        <f t="shared" ref="D129:E129" si="24">SUM(D130:D133)</f>
        <v>12000</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12000</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6944.86</v>
      </c>
      <c r="E140" s="60">
        <f t="shared" si="28"/>
        <v>6406.7300000000005</v>
      </c>
      <c r="F140" s="45">
        <f t="shared" si="26"/>
        <v>92.251391676722079</v>
      </c>
    </row>
    <row r="141" spans="1:6" ht="12.75" customHeight="1" x14ac:dyDescent="0.2">
      <c r="A141" s="63">
        <v>681</v>
      </c>
      <c r="B141" s="65" t="s">
        <v>285</v>
      </c>
      <c r="C141" s="247" t="s">
        <v>286</v>
      </c>
      <c r="D141" s="60">
        <f t="shared" ref="D141:E141" si="29">SUM(D142:D150)</f>
        <v>0</v>
      </c>
      <c r="E141" s="60">
        <f t="shared" si="29"/>
        <v>475.39</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475.39</v>
      </c>
      <c r="F150" s="45" t="str">
        <f t="shared" si="26"/>
        <v>-</v>
      </c>
    </row>
    <row r="151" spans="1:6" ht="12.75" customHeight="1" x14ac:dyDescent="0.2">
      <c r="A151" s="63">
        <v>683</v>
      </c>
      <c r="B151" s="64" t="s">
        <v>305</v>
      </c>
      <c r="C151" s="247" t="s">
        <v>306</v>
      </c>
      <c r="D151" s="194">
        <v>6944.86</v>
      </c>
      <c r="E151" s="194">
        <v>5931.34</v>
      </c>
      <c r="F151" s="45">
        <f t="shared" si="26"/>
        <v>85.406185293872014</v>
      </c>
    </row>
    <row r="152" spans="1:6" ht="12.75" customHeight="1" x14ac:dyDescent="0.2">
      <c r="A152" s="63">
        <v>3</v>
      </c>
      <c r="B152" s="64" t="s">
        <v>307</v>
      </c>
      <c r="C152" s="247" t="s">
        <v>13</v>
      </c>
      <c r="D152" s="60">
        <f>D153+D164+D202+D221+D230+D262+D273</f>
        <v>2166989.1799999997</v>
      </c>
      <c r="E152" s="60">
        <f>E153+E164+E202+E221+E230+E262+E273</f>
        <v>2364551.12</v>
      </c>
      <c r="F152" s="45">
        <f t="shared" si="26"/>
        <v>109.11688631504843</v>
      </c>
    </row>
    <row r="153" spans="1:6" ht="12.75" customHeight="1" x14ac:dyDescent="0.2">
      <c r="A153" s="63">
        <v>31</v>
      </c>
      <c r="B153" s="64" t="s">
        <v>308</v>
      </c>
      <c r="C153" s="247" t="s">
        <v>309</v>
      </c>
      <c r="D153" s="60">
        <f t="shared" ref="D153:E153" si="30">D154+D159+D160</f>
        <v>639782.31000000006</v>
      </c>
      <c r="E153" s="60">
        <f t="shared" si="30"/>
        <v>886187.38</v>
      </c>
      <c r="F153" s="45">
        <f t="shared" si="26"/>
        <v>138.51389232690724</v>
      </c>
    </row>
    <row r="154" spans="1:6" ht="12.75" customHeight="1" x14ac:dyDescent="0.2">
      <c r="A154" s="63">
        <v>311</v>
      </c>
      <c r="B154" s="64" t="s">
        <v>310</v>
      </c>
      <c r="C154" s="247" t="s">
        <v>311</v>
      </c>
      <c r="D154" s="60">
        <f t="shared" ref="D154:E154" si="31">SUM(D155:D158)</f>
        <v>516628.01</v>
      </c>
      <c r="E154" s="60">
        <f t="shared" si="31"/>
        <v>732694.09</v>
      </c>
      <c r="F154" s="45">
        <f t="shared" si="26"/>
        <v>141.82237041309472</v>
      </c>
    </row>
    <row r="155" spans="1:6" ht="12.75" customHeight="1" x14ac:dyDescent="0.2">
      <c r="A155" s="63">
        <v>3111</v>
      </c>
      <c r="B155" s="64" t="s">
        <v>312</v>
      </c>
      <c r="C155" s="247" t="s">
        <v>313</v>
      </c>
      <c r="D155" s="194">
        <v>516628.01</v>
      </c>
      <c r="E155" s="194">
        <v>732694.09</v>
      </c>
      <c r="F155" s="45">
        <f t="shared" si="26"/>
        <v>141.82237041309472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37917.68</v>
      </c>
      <c r="E159" s="194">
        <v>32604.17</v>
      </c>
      <c r="F159" s="45">
        <f t="shared" si="26"/>
        <v>85.986721761457972</v>
      </c>
    </row>
    <row r="160" spans="1:6" ht="12.75" customHeight="1" x14ac:dyDescent="0.2">
      <c r="A160" s="63">
        <v>313</v>
      </c>
      <c r="B160" s="65" t="s">
        <v>322</v>
      </c>
      <c r="C160" s="247" t="s">
        <v>323</v>
      </c>
      <c r="D160" s="60">
        <f t="shared" ref="D160:E160" si="32">SUM(D161:D163)</f>
        <v>85236.62</v>
      </c>
      <c r="E160" s="60">
        <f t="shared" si="32"/>
        <v>120889.12</v>
      </c>
      <c r="F160" s="45">
        <f t="shared" si="26"/>
        <v>141.82767922988967</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85236.62</v>
      </c>
      <c r="E162" s="194">
        <v>120889.12</v>
      </c>
      <c r="F162" s="45">
        <f t="shared" si="26"/>
        <v>141.82767922988967</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865621.01</v>
      </c>
      <c r="E164" s="60">
        <f>E165+E170+E178+E188+E189+E194</f>
        <v>1005413.8699999999</v>
      </c>
      <c r="F164" s="45">
        <f t="shared" si="26"/>
        <v>116.1494301068316</v>
      </c>
    </row>
    <row r="165" spans="1:6" ht="12.75" customHeight="1" x14ac:dyDescent="0.2">
      <c r="A165" s="63">
        <v>321</v>
      </c>
      <c r="B165" s="64" t="s">
        <v>332</v>
      </c>
      <c r="C165" s="247" t="s">
        <v>333</v>
      </c>
      <c r="D165" s="60">
        <f t="shared" ref="D165:E165" si="33">SUM(D166:D169)</f>
        <v>18041.39</v>
      </c>
      <c r="E165" s="60">
        <f t="shared" si="33"/>
        <v>24256.71</v>
      </c>
      <c r="F165" s="45">
        <f t="shared" si="26"/>
        <v>134.45033891512793</v>
      </c>
    </row>
    <row r="166" spans="1:6" ht="12.75" customHeight="1" x14ac:dyDescent="0.2">
      <c r="A166" s="63">
        <v>3211</v>
      </c>
      <c r="B166" s="64" t="s">
        <v>334</v>
      </c>
      <c r="C166" s="247" t="s">
        <v>335</v>
      </c>
      <c r="D166" s="194">
        <v>2066.92</v>
      </c>
      <c r="E166" s="194">
        <v>4722.5</v>
      </c>
      <c r="F166" s="45">
        <f t="shared" si="26"/>
        <v>228.48005728330074</v>
      </c>
    </row>
    <row r="167" spans="1:6" ht="12.75" customHeight="1" x14ac:dyDescent="0.2">
      <c r="A167" s="63">
        <v>3212</v>
      </c>
      <c r="B167" s="64" t="s">
        <v>336</v>
      </c>
      <c r="C167" s="247" t="s">
        <v>337</v>
      </c>
      <c r="D167" s="194">
        <v>11082.7</v>
      </c>
      <c r="E167" s="194">
        <v>13690.61</v>
      </c>
      <c r="F167" s="45">
        <f t="shared" si="26"/>
        <v>123.53135968671893</v>
      </c>
    </row>
    <row r="168" spans="1:6" ht="12.75" customHeight="1" x14ac:dyDescent="0.2">
      <c r="A168" s="63">
        <v>3213</v>
      </c>
      <c r="B168" s="64" t="s">
        <v>338</v>
      </c>
      <c r="C168" s="247" t="s">
        <v>339</v>
      </c>
      <c r="D168" s="194">
        <v>2914.77</v>
      </c>
      <c r="E168" s="194">
        <v>4202</v>
      </c>
      <c r="F168" s="45">
        <f t="shared" si="26"/>
        <v>144.16231812458616</v>
      </c>
    </row>
    <row r="169" spans="1:6" ht="12.75" customHeight="1" x14ac:dyDescent="0.2">
      <c r="A169" s="63">
        <v>3214</v>
      </c>
      <c r="B169" s="64" t="s">
        <v>340</v>
      </c>
      <c r="C169" s="247" t="s">
        <v>341</v>
      </c>
      <c r="D169" s="194">
        <v>1977</v>
      </c>
      <c r="E169" s="194">
        <v>1641.6</v>
      </c>
      <c r="F169" s="45">
        <f t="shared" si="26"/>
        <v>83.034901365705608</v>
      </c>
    </row>
    <row r="170" spans="1:6" ht="12.75" customHeight="1" x14ac:dyDescent="0.2">
      <c r="A170" s="63">
        <v>322</v>
      </c>
      <c r="B170" s="64" t="s">
        <v>342</v>
      </c>
      <c r="C170" s="247" t="s">
        <v>343</v>
      </c>
      <c r="D170" s="60">
        <f t="shared" ref="D170:E170" si="34">SUM(D171:D177)</f>
        <v>134306.44</v>
      </c>
      <c r="E170" s="60">
        <f t="shared" si="34"/>
        <v>139540.82</v>
      </c>
      <c r="F170" s="45">
        <f t="shared" si="26"/>
        <v>103.89734103591756</v>
      </c>
    </row>
    <row r="171" spans="1:6" ht="12.75" customHeight="1" x14ac:dyDescent="0.2">
      <c r="A171" s="63">
        <v>3221</v>
      </c>
      <c r="B171" s="64" t="s">
        <v>344</v>
      </c>
      <c r="C171" s="247" t="s">
        <v>345</v>
      </c>
      <c r="D171" s="194">
        <v>26572.14</v>
      </c>
      <c r="E171" s="194">
        <v>26733.919999999998</v>
      </c>
      <c r="F171" s="45">
        <f t="shared" si="26"/>
        <v>100.60883316134867</v>
      </c>
    </row>
    <row r="172" spans="1:6" ht="12.75" customHeight="1" x14ac:dyDescent="0.2">
      <c r="A172" s="63">
        <v>3222</v>
      </c>
      <c r="B172" s="64" t="s">
        <v>346</v>
      </c>
      <c r="C172" s="247" t="s">
        <v>347</v>
      </c>
      <c r="D172" s="194">
        <v>67042.89</v>
      </c>
      <c r="E172" s="194">
        <v>54052.59</v>
      </c>
      <c r="F172" s="45">
        <f t="shared" si="26"/>
        <v>80.623896135742356</v>
      </c>
    </row>
    <row r="173" spans="1:6" ht="12.75" customHeight="1" x14ac:dyDescent="0.2">
      <c r="A173" s="63">
        <v>3223</v>
      </c>
      <c r="B173" s="65" t="s">
        <v>348</v>
      </c>
      <c r="C173" s="247" t="s">
        <v>349</v>
      </c>
      <c r="D173" s="194">
        <v>37750.47</v>
      </c>
      <c r="E173" s="194">
        <v>45540.13</v>
      </c>
      <c r="F173" s="45">
        <f t="shared" si="26"/>
        <v>120.63460401949962</v>
      </c>
    </row>
    <row r="174" spans="1:6" ht="12.75" customHeight="1" x14ac:dyDescent="0.2">
      <c r="A174" s="63">
        <v>3224</v>
      </c>
      <c r="B174" s="65" t="s">
        <v>350</v>
      </c>
      <c r="C174" s="247" t="s">
        <v>351</v>
      </c>
      <c r="D174" s="194">
        <v>1081.57</v>
      </c>
      <c r="E174" s="194">
        <v>11364.92</v>
      </c>
      <c r="F174" s="45">
        <f t="shared" si="26"/>
        <v>1050.7798847971007</v>
      </c>
    </row>
    <row r="175" spans="1:6" ht="12.75" customHeight="1" x14ac:dyDescent="0.2">
      <c r="A175" s="63">
        <v>3225</v>
      </c>
      <c r="B175" s="65" t="s">
        <v>352</v>
      </c>
      <c r="C175" s="247" t="s">
        <v>353</v>
      </c>
      <c r="D175" s="194">
        <v>1167.19</v>
      </c>
      <c r="E175" s="194">
        <v>636.14</v>
      </c>
      <c r="F175" s="45">
        <f t="shared" si="26"/>
        <v>54.501837747067739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692.18</v>
      </c>
      <c r="E177" s="194">
        <v>1213.1199999999999</v>
      </c>
      <c r="F177" s="45">
        <f t="shared" si="26"/>
        <v>175.26077031985898</v>
      </c>
    </row>
    <row r="178" spans="1:6" ht="12.75" customHeight="1" x14ac:dyDescent="0.2">
      <c r="A178" s="63">
        <v>323</v>
      </c>
      <c r="B178" s="65" t="s">
        <v>358</v>
      </c>
      <c r="C178" s="247" t="s">
        <v>359</v>
      </c>
      <c r="D178" s="60">
        <f t="shared" ref="D178:E178" si="35">SUM(D179:D187)</f>
        <v>644434.18999999994</v>
      </c>
      <c r="E178" s="60">
        <f t="shared" si="35"/>
        <v>757337.46999999986</v>
      </c>
      <c r="F178" s="45">
        <f t="shared" si="26"/>
        <v>117.51975325828073</v>
      </c>
    </row>
    <row r="179" spans="1:6" ht="12.75" customHeight="1" x14ac:dyDescent="0.2">
      <c r="A179" s="63">
        <v>3231</v>
      </c>
      <c r="B179" s="65" t="s">
        <v>360</v>
      </c>
      <c r="C179" s="247" t="s">
        <v>361</v>
      </c>
      <c r="D179" s="194">
        <v>16717.16</v>
      </c>
      <c r="E179" s="194">
        <v>17468.98</v>
      </c>
      <c r="F179" s="45">
        <f t="shared" si="26"/>
        <v>104.4972949950829</v>
      </c>
    </row>
    <row r="180" spans="1:6" ht="12.75" customHeight="1" x14ac:dyDescent="0.2">
      <c r="A180" s="63">
        <v>3232</v>
      </c>
      <c r="B180" s="65" t="s">
        <v>362</v>
      </c>
      <c r="C180" s="247" t="s">
        <v>363</v>
      </c>
      <c r="D180" s="194">
        <v>190226.06</v>
      </c>
      <c r="E180" s="194">
        <v>321771.21999999997</v>
      </c>
      <c r="F180" s="45">
        <f t="shared" si="26"/>
        <v>169.15201839327375</v>
      </c>
    </row>
    <row r="181" spans="1:6" ht="12.75" customHeight="1" x14ac:dyDescent="0.2">
      <c r="A181" s="63">
        <v>3233</v>
      </c>
      <c r="B181" s="65" t="s">
        <v>364</v>
      </c>
      <c r="C181" s="247" t="s">
        <v>365</v>
      </c>
      <c r="D181" s="194">
        <v>10634.51</v>
      </c>
      <c r="E181" s="194">
        <v>14230.72</v>
      </c>
      <c r="F181" s="45">
        <f t="shared" si="26"/>
        <v>133.81641467260832</v>
      </c>
    </row>
    <row r="182" spans="1:6" ht="12.75" customHeight="1" x14ac:dyDescent="0.2">
      <c r="A182" s="63">
        <v>3234</v>
      </c>
      <c r="B182" s="65" t="s">
        <v>366</v>
      </c>
      <c r="C182" s="247" t="s">
        <v>367</v>
      </c>
      <c r="D182" s="194">
        <v>167156.21</v>
      </c>
      <c r="E182" s="194">
        <v>34546.839999999997</v>
      </c>
      <c r="F182" s="45">
        <f t="shared" si="26"/>
        <v>20.667398477149007</v>
      </c>
    </row>
    <row r="183" spans="1:6" ht="12.75" customHeight="1" x14ac:dyDescent="0.2">
      <c r="A183" s="63">
        <v>3235</v>
      </c>
      <c r="B183" s="64" t="s">
        <v>368</v>
      </c>
      <c r="C183" s="247" t="s">
        <v>369</v>
      </c>
      <c r="D183" s="194">
        <v>31602.12</v>
      </c>
      <c r="E183" s="194">
        <v>27302.66</v>
      </c>
      <c r="F183" s="45">
        <f t="shared" si="26"/>
        <v>86.395026662768188</v>
      </c>
    </row>
    <row r="184" spans="1:6" ht="12.75" customHeight="1" x14ac:dyDescent="0.2">
      <c r="A184" s="63">
        <v>3236</v>
      </c>
      <c r="B184" s="64" t="s">
        <v>370</v>
      </c>
      <c r="C184" s="247" t="s">
        <v>371</v>
      </c>
      <c r="D184" s="194">
        <v>7120.79</v>
      </c>
      <c r="E184" s="194">
        <v>5375.32</v>
      </c>
      <c r="F184" s="45">
        <f t="shared" si="26"/>
        <v>75.487691674659686</v>
      </c>
    </row>
    <row r="185" spans="1:6" ht="12.75" customHeight="1" x14ac:dyDescent="0.2">
      <c r="A185" s="63">
        <v>3237</v>
      </c>
      <c r="B185" s="64" t="s">
        <v>372</v>
      </c>
      <c r="C185" s="247" t="s">
        <v>373</v>
      </c>
      <c r="D185" s="194">
        <v>96756.6</v>
      </c>
      <c r="E185" s="194">
        <v>164361.60000000001</v>
      </c>
      <c r="F185" s="45">
        <f t="shared" si="26"/>
        <v>169.87120258462988</v>
      </c>
    </row>
    <row r="186" spans="1:6" ht="12.75" customHeight="1" x14ac:dyDescent="0.2">
      <c r="A186" s="63">
        <v>3238</v>
      </c>
      <c r="B186" s="64" t="s">
        <v>374</v>
      </c>
      <c r="C186" s="247" t="s">
        <v>375</v>
      </c>
      <c r="D186" s="194">
        <v>21114.639999999999</v>
      </c>
      <c r="E186" s="194">
        <v>24508.76</v>
      </c>
      <c r="F186" s="45">
        <f t="shared" si="26"/>
        <v>116.07472350937549</v>
      </c>
    </row>
    <row r="187" spans="1:6" ht="12.75" customHeight="1" x14ac:dyDescent="0.2">
      <c r="A187" s="63">
        <v>3239</v>
      </c>
      <c r="B187" s="64" t="s">
        <v>376</v>
      </c>
      <c r="C187" s="247" t="s">
        <v>377</v>
      </c>
      <c r="D187" s="194">
        <v>103106.1</v>
      </c>
      <c r="E187" s="194">
        <v>147771.37</v>
      </c>
      <c r="F187" s="45">
        <f t="shared" si="26"/>
        <v>143.31971629224651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68838.989999999991</v>
      </c>
      <c r="E194" s="60">
        <f t="shared" si="36"/>
        <v>84278.87</v>
      </c>
      <c r="F194" s="45">
        <f t="shared" si="26"/>
        <v>122.42897520721905</v>
      </c>
    </row>
    <row r="195" spans="1:6" ht="12.75" customHeight="1" x14ac:dyDescent="0.2">
      <c r="A195" s="63">
        <v>3291</v>
      </c>
      <c r="B195" s="183" t="s">
        <v>392</v>
      </c>
      <c r="C195" s="247" t="s">
        <v>393</v>
      </c>
      <c r="D195" s="194">
        <v>8062.27</v>
      </c>
      <c r="E195" s="194">
        <v>18262.13</v>
      </c>
      <c r="F195" s="45">
        <f t="shared" si="26"/>
        <v>226.51350054017044</v>
      </c>
    </row>
    <row r="196" spans="1:6" ht="12.75" customHeight="1" x14ac:dyDescent="0.2">
      <c r="A196" s="63">
        <v>3292</v>
      </c>
      <c r="B196" s="64" t="s">
        <v>394</v>
      </c>
      <c r="C196" s="247" t="s">
        <v>395</v>
      </c>
      <c r="D196" s="194">
        <v>2864.16</v>
      </c>
      <c r="E196" s="194">
        <v>1727.53</v>
      </c>
      <c r="F196" s="45">
        <f t="shared" si="26"/>
        <v>60.315415339925153</v>
      </c>
    </row>
    <row r="197" spans="1:6" ht="12.75" customHeight="1" x14ac:dyDescent="0.2">
      <c r="A197" s="63">
        <v>3293</v>
      </c>
      <c r="B197" s="64" t="s">
        <v>396</v>
      </c>
      <c r="C197" s="247" t="s">
        <v>397</v>
      </c>
      <c r="D197" s="194">
        <v>12983.81</v>
      </c>
      <c r="E197" s="194">
        <v>11362.88</v>
      </c>
      <c r="F197" s="45">
        <f t="shared" si="26"/>
        <v>87.515760011891729</v>
      </c>
    </row>
    <row r="198" spans="1:6" ht="12.75" customHeight="1" x14ac:dyDescent="0.2">
      <c r="A198" s="63">
        <v>3294</v>
      </c>
      <c r="B198" s="64" t="s">
        <v>398</v>
      </c>
      <c r="C198" s="247" t="s">
        <v>399</v>
      </c>
      <c r="D198" s="194">
        <v>1578.52</v>
      </c>
      <c r="E198" s="194">
        <v>1908.52</v>
      </c>
      <c r="F198" s="45">
        <f t="shared" si="26"/>
        <v>120.90565846489116</v>
      </c>
    </row>
    <row r="199" spans="1:6" ht="12.75" customHeight="1" x14ac:dyDescent="0.2">
      <c r="A199" s="63">
        <v>3295</v>
      </c>
      <c r="B199" s="64" t="s">
        <v>400</v>
      </c>
      <c r="C199" s="247" t="s">
        <v>401</v>
      </c>
      <c r="D199" s="194">
        <v>3189.15</v>
      </c>
      <c r="E199" s="194">
        <v>21095.14</v>
      </c>
      <c r="F199" s="45">
        <f t="shared" si="26"/>
        <v>661.46590784378282</v>
      </c>
    </row>
    <row r="200" spans="1:6" ht="12.75" customHeight="1" x14ac:dyDescent="0.2">
      <c r="A200" s="63" t="s">
        <v>402</v>
      </c>
      <c r="B200" s="64" t="s">
        <v>403</v>
      </c>
      <c r="C200" s="247" t="s">
        <v>402</v>
      </c>
      <c r="D200" s="194">
        <v>14.49</v>
      </c>
      <c r="E200" s="194">
        <v>0</v>
      </c>
      <c r="F200" s="45">
        <f t="shared" si="26"/>
        <v>0</v>
      </c>
    </row>
    <row r="201" spans="1:6" ht="12.75" customHeight="1" x14ac:dyDescent="0.2">
      <c r="A201" s="63">
        <v>3299</v>
      </c>
      <c r="B201" s="64" t="s">
        <v>404</v>
      </c>
      <c r="C201" s="247" t="s">
        <v>405</v>
      </c>
      <c r="D201" s="194">
        <v>40146.589999999997</v>
      </c>
      <c r="E201" s="194">
        <v>29922.67</v>
      </c>
      <c r="F201" s="45">
        <f t="shared" si="26"/>
        <v>74.533528252337248</v>
      </c>
    </row>
    <row r="202" spans="1:6" ht="12.75" customHeight="1" x14ac:dyDescent="0.2">
      <c r="A202" s="63">
        <v>34</v>
      </c>
      <c r="B202" s="183" t="s">
        <v>406</v>
      </c>
      <c r="C202" s="247" t="s">
        <v>407</v>
      </c>
      <c r="D202" s="60">
        <f t="shared" ref="D202:E202" si="37">D203+D208+D216</f>
        <v>24740.16</v>
      </c>
      <c r="E202" s="60">
        <f t="shared" si="37"/>
        <v>26495.31</v>
      </c>
      <c r="F202" s="45">
        <f t="shared" si="26"/>
        <v>107.09433568740056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17881.95</v>
      </c>
      <c r="E208" s="60">
        <f t="shared" si="39"/>
        <v>19691.990000000002</v>
      </c>
      <c r="F208" s="45">
        <f t="shared" si="26"/>
        <v>110.12216229214376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17881.95</v>
      </c>
      <c r="E211" s="194">
        <v>19691.990000000002</v>
      </c>
      <c r="F211" s="45">
        <f t="shared" si="26"/>
        <v>110.12216229214376</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6858.2099999999991</v>
      </c>
      <c r="E216" s="60">
        <f t="shared" si="40"/>
        <v>6803.32</v>
      </c>
      <c r="F216" s="45">
        <f t="shared" si="26"/>
        <v>99.199645388519755</v>
      </c>
    </row>
    <row r="217" spans="1:6" ht="12.75" customHeight="1" x14ac:dyDescent="0.2">
      <c r="A217" s="63">
        <v>3431</v>
      </c>
      <c r="B217" s="182" t="s">
        <v>436</v>
      </c>
      <c r="C217" s="247" t="s">
        <v>437</v>
      </c>
      <c r="D217" s="194">
        <v>3411.81</v>
      </c>
      <c r="E217" s="194">
        <v>5428.91</v>
      </c>
      <c r="F217" s="45">
        <f t="shared" si="26"/>
        <v>159.12111166800028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259.76</v>
      </c>
      <c r="E219" s="194">
        <v>49.49</v>
      </c>
      <c r="F219" s="45">
        <f t="shared" si="26"/>
        <v>19.052202032645521</v>
      </c>
    </row>
    <row r="220" spans="1:6" ht="12.75" customHeight="1" x14ac:dyDescent="0.2">
      <c r="A220" s="63">
        <v>3434</v>
      </c>
      <c r="B220" s="65" t="s">
        <v>442</v>
      </c>
      <c r="C220" s="247" t="s">
        <v>443</v>
      </c>
      <c r="D220" s="194">
        <v>3186.64</v>
      </c>
      <c r="E220" s="194">
        <v>1324.92</v>
      </c>
      <c r="F220" s="45">
        <f t="shared" si="26"/>
        <v>41.577335375191424</v>
      </c>
    </row>
    <row r="221" spans="1:6" ht="12.75" customHeight="1" x14ac:dyDescent="0.2">
      <c r="A221" s="63">
        <v>35</v>
      </c>
      <c r="B221" s="65" t="s">
        <v>444</v>
      </c>
      <c r="C221" s="247" t="s">
        <v>445</v>
      </c>
      <c r="D221" s="60">
        <f t="shared" ref="D221:E221" si="41">D222+D225+D229</f>
        <v>318493.46000000002</v>
      </c>
      <c r="E221" s="60">
        <f t="shared" si="41"/>
        <v>104898.85</v>
      </c>
      <c r="F221" s="45">
        <f t="shared" si="26"/>
        <v>32.935951023923693</v>
      </c>
    </row>
    <row r="222" spans="1:6" ht="24" x14ac:dyDescent="0.2">
      <c r="A222" s="63">
        <v>351</v>
      </c>
      <c r="B222" s="65" t="s">
        <v>446</v>
      </c>
      <c r="C222" s="247" t="s">
        <v>447</v>
      </c>
      <c r="D222" s="60">
        <f t="shared" ref="D222:E222" si="42">SUM(D223:D224)</f>
        <v>318493.46000000002</v>
      </c>
      <c r="E222" s="60">
        <f t="shared" si="42"/>
        <v>104898.85</v>
      </c>
      <c r="F222" s="45">
        <f t="shared" si="26"/>
        <v>32.935951023923693</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318493.46000000002</v>
      </c>
      <c r="E224" s="194">
        <v>104898.85</v>
      </c>
      <c r="F224" s="45">
        <f t="shared" si="26"/>
        <v>32.935951023923693</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29392.43</v>
      </c>
      <c r="E230" s="60">
        <f>E231+E234+E237+E242+E246+E250+E254+E257</f>
        <v>86019.53</v>
      </c>
      <c r="F230" s="45">
        <f t="shared" ref="F230:F245" si="44">IF(D230&lt;&gt;0,IF(E230/D230&gt;=100,"&gt;&gt;100",E230/D230*100),"-")</f>
        <v>292.65879003539345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29392.43</v>
      </c>
      <c r="E237" s="60">
        <f t="shared" si="47"/>
        <v>86019.53</v>
      </c>
      <c r="F237" s="45">
        <f t="shared" si="44"/>
        <v>292.65879003539345</v>
      </c>
    </row>
    <row r="238" spans="1:6" ht="12" x14ac:dyDescent="0.2">
      <c r="A238" s="63">
        <v>3631</v>
      </c>
      <c r="B238" s="65" t="s">
        <v>478</v>
      </c>
      <c r="C238" s="247" t="s">
        <v>479</v>
      </c>
      <c r="D238" s="194">
        <v>29392.43</v>
      </c>
      <c r="E238" s="194">
        <v>29939.01</v>
      </c>
      <c r="F238" s="45">
        <f t="shared" si="44"/>
        <v>101.85959446020625</v>
      </c>
    </row>
    <row r="239" spans="1:6" ht="12" x14ac:dyDescent="0.2">
      <c r="A239" s="63">
        <v>3632</v>
      </c>
      <c r="B239" s="65" t="s">
        <v>480</v>
      </c>
      <c r="C239" s="247" t="s">
        <v>481</v>
      </c>
      <c r="D239" s="194">
        <v>0</v>
      </c>
      <c r="E239" s="194">
        <v>56080.52</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114624.82</v>
      </c>
      <c r="E262" s="60">
        <f t="shared" si="55"/>
        <v>144654.45000000001</v>
      </c>
      <c r="F262" s="45">
        <f t="shared" ref="F262:F268" si="56">IF(D262&lt;&gt;0,IF(E262/D262&gt;=100,"&gt;&gt;100",E262/D262*100),"-")</f>
        <v>126.19819163074804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114624.82</v>
      </c>
      <c r="E269" s="60">
        <f t="shared" si="58"/>
        <v>144654.45000000001</v>
      </c>
      <c r="F269" s="45">
        <f t="shared" ref="F269:F272" si="59">IF(D269&lt;&gt;0,IF(E269/D269&gt;=100,"&gt;&gt;100",E269/D269*100),"-")</f>
        <v>126.19819163074804</v>
      </c>
    </row>
    <row r="270" spans="1:6" ht="12.75" customHeight="1" x14ac:dyDescent="0.2">
      <c r="A270" s="63">
        <v>3721</v>
      </c>
      <c r="B270" s="65" t="s">
        <v>533</v>
      </c>
      <c r="C270" s="247" t="s">
        <v>534</v>
      </c>
      <c r="D270" s="194">
        <v>55982.65</v>
      </c>
      <c r="E270" s="194">
        <v>90475.91</v>
      </c>
      <c r="F270" s="45">
        <f t="shared" si="59"/>
        <v>161.61419654124984</v>
      </c>
    </row>
    <row r="271" spans="1:6" ht="12.75" customHeight="1" x14ac:dyDescent="0.2">
      <c r="A271" s="63">
        <v>3722</v>
      </c>
      <c r="B271" s="65" t="s">
        <v>535</v>
      </c>
      <c r="C271" s="247" t="s">
        <v>536</v>
      </c>
      <c r="D271" s="194">
        <v>56598.73</v>
      </c>
      <c r="E271" s="194">
        <v>45858.34</v>
      </c>
      <c r="F271" s="45">
        <f t="shared" si="59"/>
        <v>81.023620141299972</v>
      </c>
    </row>
    <row r="272" spans="1:6" ht="12.75" customHeight="1" x14ac:dyDescent="0.2">
      <c r="A272" s="63" t="s">
        <v>537</v>
      </c>
      <c r="B272" s="65" t="s">
        <v>538</v>
      </c>
      <c r="C272" s="247" t="s">
        <v>537</v>
      </c>
      <c r="D272" s="194">
        <v>2043.44</v>
      </c>
      <c r="E272" s="194">
        <v>8320.2000000000007</v>
      </c>
      <c r="F272" s="45">
        <f t="shared" si="59"/>
        <v>407.16634694436829</v>
      </c>
    </row>
    <row r="273" spans="1:6" ht="24" x14ac:dyDescent="0.2">
      <c r="A273" s="63">
        <v>38</v>
      </c>
      <c r="B273" s="65" t="s">
        <v>539</v>
      </c>
      <c r="C273" s="247" t="s">
        <v>540</v>
      </c>
      <c r="D273" s="60">
        <f t="shared" ref="D273:E273" si="60">D274+D278+D283+D289</f>
        <v>174334.99</v>
      </c>
      <c r="E273" s="60">
        <f t="shared" si="60"/>
        <v>110881.73000000001</v>
      </c>
      <c r="F273" s="45">
        <f t="shared" ref="F273:F277" si="61">IF(D273&lt;&gt;0,IF(E273/D273&gt;=100,"&gt;&gt;100",E273/D273*100),"-")</f>
        <v>63.60268239898371</v>
      </c>
    </row>
    <row r="274" spans="1:6" ht="12.75" customHeight="1" x14ac:dyDescent="0.2">
      <c r="A274" s="63">
        <v>381</v>
      </c>
      <c r="B274" s="64" t="s">
        <v>541</v>
      </c>
      <c r="C274" s="247" t="s">
        <v>542</v>
      </c>
      <c r="D274" s="60">
        <f t="shared" ref="D274:E274" si="62">SUM(D275:D277)</f>
        <v>94334.99</v>
      </c>
      <c r="E274" s="60">
        <f t="shared" si="62"/>
        <v>104381.73000000001</v>
      </c>
      <c r="F274" s="45">
        <f t="shared" si="61"/>
        <v>110.65006738220889</v>
      </c>
    </row>
    <row r="275" spans="1:6" ht="12.75" customHeight="1" x14ac:dyDescent="0.2">
      <c r="A275" s="63">
        <v>3811</v>
      </c>
      <c r="B275" s="64" t="s">
        <v>543</v>
      </c>
      <c r="C275" s="247" t="s">
        <v>544</v>
      </c>
      <c r="D275" s="194">
        <v>80380.570000000007</v>
      </c>
      <c r="E275" s="194">
        <v>89046.91</v>
      </c>
      <c r="F275" s="45">
        <f t="shared" si="61"/>
        <v>110.78163541263766</v>
      </c>
    </row>
    <row r="276" spans="1:6" ht="12.75" customHeight="1" x14ac:dyDescent="0.2">
      <c r="A276" s="63">
        <v>3812</v>
      </c>
      <c r="B276" s="64" t="s">
        <v>545</v>
      </c>
      <c r="C276" s="247" t="s">
        <v>546</v>
      </c>
      <c r="D276" s="194">
        <v>13954.42</v>
      </c>
      <c r="E276" s="194">
        <v>15334.82</v>
      </c>
      <c r="F276" s="45">
        <f t="shared" si="61"/>
        <v>109.89220619703291</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2500</v>
      </c>
      <c r="E278" s="60">
        <f t="shared" si="63"/>
        <v>6500</v>
      </c>
      <c r="F278" s="45">
        <f t="shared" ref="F278:F282" si="64">IF(D278&lt;&gt;0,IF(E278/D278&gt;=100,"&gt;&gt;100",E278/D278*100),"-")</f>
        <v>260</v>
      </c>
    </row>
    <row r="279" spans="1:6" ht="12.75" customHeight="1" x14ac:dyDescent="0.2">
      <c r="A279" s="63">
        <v>3821</v>
      </c>
      <c r="B279" s="64" t="s">
        <v>551</v>
      </c>
      <c r="C279" s="247" t="s">
        <v>552</v>
      </c>
      <c r="D279" s="194">
        <v>2500</v>
      </c>
      <c r="E279" s="194">
        <v>6500</v>
      </c>
      <c r="F279" s="45">
        <f t="shared" si="64"/>
        <v>260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77500</v>
      </c>
      <c r="E289" s="60">
        <f t="shared" si="67"/>
        <v>0</v>
      </c>
      <c r="F289" s="45">
        <f t="shared" si="66"/>
        <v>0</v>
      </c>
    </row>
    <row r="290" spans="1:6" ht="24" x14ac:dyDescent="0.2">
      <c r="A290" s="63">
        <v>3861</v>
      </c>
      <c r="B290" s="64" t="s">
        <v>572</v>
      </c>
      <c r="C290" s="247" t="s">
        <v>573</v>
      </c>
      <c r="D290" s="194">
        <v>77500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2166989.1799999997</v>
      </c>
      <c r="E299" s="60">
        <f>E152-E297+E298</f>
        <v>2364551.12</v>
      </c>
      <c r="F299" s="45">
        <f t="shared" si="68"/>
        <v>109.11688631504843</v>
      </c>
    </row>
    <row r="300" spans="1:6" ht="12.75" customHeight="1" x14ac:dyDescent="0.2">
      <c r="A300" s="63" t="s">
        <v>582</v>
      </c>
      <c r="B300" s="64" t="s">
        <v>593</v>
      </c>
      <c r="C300" s="247" t="s">
        <v>594</v>
      </c>
      <c r="D300" s="60">
        <f>IF(D6&gt;=D299,D6-D299,0)</f>
        <v>728794.78000000026</v>
      </c>
      <c r="E300" s="60">
        <f>IF(E6&gt;=E299,E6-E299,0)</f>
        <v>514164.51000000071</v>
      </c>
      <c r="F300" s="45">
        <f t="shared" si="68"/>
        <v>70.549971557150897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3597402.11</v>
      </c>
      <c r="E302" s="194">
        <v>4329249.5599999996</v>
      </c>
      <c r="F302" s="45">
        <f t="shared" si="68"/>
        <v>120.3437766371911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96924.94</v>
      </c>
      <c r="E304" s="194">
        <v>138351.38</v>
      </c>
      <c r="F304" s="45">
        <f t="shared" si="68"/>
        <v>142.74074350729543</v>
      </c>
    </row>
    <row r="305" spans="1:6" ht="12" x14ac:dyDescent="0.2">
      <c r="A305" s="63">
        <v>9661</v>
      </c>
      <c r="B305" s="220" t="s">
        <v>603</v>
      </c>
      <c r="C305" s="247" t="s">
        <v>604</v>
      </c>
      <c r="D305" s="194">
        <v>6854.64</v>
      </c>
      <c r="E305" s="194">
        <v>2138.77</v>
      </c>
      <c r="F305" s="45">
        <f t="shared" si="68"/>
        <v>31.201784484670235</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695056.21</v>
      </c>
      <c r="E308" s="60">
        <f t="shared" si="71"/>
        <v>390811.31999999995</v>
      </c>
      <c r="F308" s="45">
        <f t="shared" ref="F308:F428" si="72">IF(D308&lt;&gt;0,IF(E308/D308&gt;=100,"&gt;&gt;100",E308/D308*100),"-")</f>
        <v>56.227297069973659</v>
      </c>
    </row>
    <row r="309" spans="1:6" ht="12.75" customHeight="1" x14ac:dyDescent="0.2">
      <c r="A309" s="63">
        <v>71</v>
      </c>
      <c r="B309" s="64" t="s">
        <v>610</v>
      </c>
      <c r="C309" s="247" t="s">
        <v>611</v>
      </c>
      <c r="D309" s="60">
        <f t="shared" ref="D309:E309" si="73">D310+D314</f>
        <v>689922.83</v>
      </c>
      <c r="E309" s="60">
        <f t="shared" si="73"/>
        <v>386438.47</v>
      </c>
      <c r="F309" s="45">
        <f t="shared" si="72"/>
        <v>56.011839758948113</v>
      </c>
    </row>
    <row r="310" spans="1:6" ht="24" x14ac:dyDescent="0.2">
      <c r="A310" s="63">
        <v>711</v>
      </c>
      <c r="B310" s="64" t="s">
        <v>612</v>
      </c>
      <c r="C310" s="247" t="s">
        <v>613</v>
      </c>
      <c r="D310" s="60">
        <f t="shared" ref="D310:E310" si="74">SUM(D311:D313)</f>
        <v>689922.83</v>
      </c>
      <c r="E310" s="60">
        <f t="shared" si="74"/>
        <v>386438.47</v>
      </c>
      <c r="F310" s="45">
        <f t="shared" si="72"/>
        <v>56.011839758948113</v>
      </c>
    </row>
    <row r="311" spans="1:6" ht="12.75" customHeight="1" x14ac:dyDescent="0.2">
      <c r="A311" s="63">
        <v>7111</v>
      </c>
      <c r="B311" s="64" t="s">
        <v>614</v>
      </c>
      <c r="C311" s="247" t="s">
        <v>615</v>
      </c>
      <c r="D311" s="194">
        <v>689922.83</v>
      </c>
      <c r="E311" s="194">
        <v>386438.47</v>
      </c>
      <c r="F311" s="45">
        <f t="shared" si="72"/>
        <v>56.011839758948113</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5133.38</v>
      </c>
      <c r="E321" s="60">
        <f t="shared" si="76"/>
        <v>4372.8500000000004</v>
      </c>
      <c r="F321" s="45">
        <f t="shared" si="72"/>
        <v>85.184615204796842</v>
      </c>
    </row>
    <row r="322" spans="1:6" ht="12.75" customHeight="1" x14ac:dyDescent="0.2">
      <c r="A322" s="63">
        <v>721</v>
      </c>
      <c r="B322" s="64" t="s">
        <v>636</v>
      </c>
      <c r="C322" s="247" t="s">
        <v>637</v>
      </c>
      <c r="D322" s="60">
        <f t="shared" ref="D322:E322" si="77">SUM(D323:D326)</f>
        <v>5133.38</v>
      </c>
      <c r="E322" s="60">
        <f t="shared" si="77"/>
        <v>4372.8500000000004</v>
      </c>
      <c r="F322" s="45">
        <f t="shared" si="72"/>
        <v>85.184615204796842</v>
      </c>
    </row>
    <row r="323" spans="1:6" ht="12.75" customHeight="1" x14ac:dyDescent="0.2">
      <c r="A323" s="63">
        <v>7211</v>
      </c>
      <c r="B323" s="64" t="s">
        <v>638</v>
      </c>
      <c r="C323" s="247" t="s">
        <v>639</v>
      </c>
      <c r="D323" s="194">
        <v>5133.38</v>
      </c>
      <c r="E323" s="194">
        <v>4372.8500000000004</v>
      </c>
      <c r="F323" s="45">
        <f t="shared" si="72"/>
        <v>85.184615204796842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1298411.27</v>
      </c>
      <c r="E360" s="60">
        <f t="shared" si="86"/>
        <v>1444237.1300000001</v>
      </c>
      <c r="F360" s="45">
        <f t="shared" si="72"/>
        <v>111.23109937269722</v>
      </c>
    </row>
    <row r="361" spans="1:6" ht="12.75" customHeight="1" x14ac:dyDescent="0.2">
      <c r="A361" s="63">
        <v>41</v>
      </c>
      <c r="B361" s="64" t="s">
        <v>714</v>
      </c>
      <c r="C361" s="247" t="s">
        <v>715</v>
      </c>
      <c r="D361" s="60">
        <f t="shared" ref="D361:E361" si="87">D362+D366</f>
        <v>119999.42</v>
      </c>
      <c r="E361" s="60">
        <f t="shared" si="87"/>
        <v>35000</v>
      </c>
      <c r="F361" s="45">
        <f t="shared" si="72"/>
        <v>29.166807639570258</v>
      </c>
    </row>
    <row r="362" spans="1:6" ht="12.75" customHeight="1" x14ac:dyDescent="0.2">
      <c r="A362" s="63">
        <v>411</v>
      </c>
      <c r="B362" s="64" t="s">
        <v>716</v>
      </c>
      <c r="C362" s="247" t="s">
        <v>717</v>
      </c>
      <c r="D362" s="60">
        <f t="shared" ref="D362:E362" si="88">SUM(D363:D365)</f>
        <v>119999.42</v>
      </c>
      <c r="E362" s="60">
        <f t="shared" si="88"/>
        <v>35000</v>
      </c>
      <c r="F362" s="45">
        <f t="shared" si="72"/>
        <v>29.166807639570258</v>
      </c>
    </row>
    <row r="363" spans="1:6" ht="12.75" customHeight="1" x14ac:dyDescent="0.2">
      <c r="A363" s="63">
        <v>4111</v>
      </c>
      <c r="B363" s="64" t="s">
        <v>614</v>
      </c>
      <c r="C363" s="247" t="s">
        <v>718</v>
      </c>
      <c r="D363" s="194">
        <v>119999.42</v>
      </c>
      <c r="E363" s="194">
        <v>35000</v>
      </c>
      <c r="F363" s="45">
        <f t="shared" si="72"/>
        <v>29.166807639570258</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1138411.8500000001</v>
      </c>
      <c r="E373" s="60">
        <f t="shared" si="90"/>
        <v>1304673.3800000001</v>
      </c>
      <c r="F373" s="45">
        <f t="shared" si="72"/>
        <v>114.60469073648522</v>
      </c>
    </row>
    <row r="374" spans="1:6" ht="12.75" customHeight="1" x14ac:dyDescent="0.2">
      <c r="A374" s="63">
        <v>421</v>
      </c>
      <c r="B374" s="64" t="s">
        <v>732</v>
      </c>
      <c r="C374" s="247" t="s">
        <v>733</v>
      </c>
      <c r="D374" s="60">
        <f t="shared" ref="D374:E374" si="91">SUM(D375:D378)</f>
        <v>923452.3</v>
      </c>
      <c r="E374" s="60">
        <f t="shared" si="91"/>
        <v>955867.48</v>
      </c>
      <c r="F374" s="45">
        <f t="shared" si="72"/>
        <v>103.51021704098846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517665.82</v>
      </c>
      <c r="E376" s="194">
        <v>0</v>
      </c>
      <c r="F376" s="45">
        <f t="shared" si="72"/>
        <v>0</v>
      </c>
    </row>
    <row r="377" spans="1:6" ht="12.75" customHeight="1" x14ac:dyDescent="0.2">
      <c r="A377" s="63">
        <v>4213</v>
      </c>
      <c r="B377" s="64" t="s">
        <v>642</v>
      </c>
      <c r="C377" s="247" t="s">
        <v>736</v>
      </c>
      <c r="D377" s="194">
        <v>193189.35</v>
      </c>
      <c r="E377" s="194">
        <v>156627.19</v>
      </c>
      <c r="F377" s="45">
        <f t="shared" si="72"/>
        <v>81.074443285822952</v>
      </c>
    </row>
    <row r="378" spans="1:6" ht="12.75" customHeight="1" x14ac:dyDescent="0.2">
      <c r="A378" s="63">
        <v>4214</v>
      </c>
      <c r="B378" s="64" t="s">
        <v>644</v>
      </c>
      <c r="C378" s="247" t="s">
        <v>737</v>
      </c>
      <c r="D378" s="194">
        <v>212597.13</v>
      </c>
      <c r="E378" s="194">
        <v>799240.29</v>
      </c>
      <c r="F378" s="45">
        <f t="shared" si="72"/>
        <v>375.94124153980817</v>
      </c>
    </row>
    <row r="379" spans="1:6" ht="12.75" customHeight="1" x14ac:dyDescent="0.2">
      <c r="A379" s="63">
        <v>422</v>
      </c>
      <c r="B379" s="64" t="s">
        <v>738</v>
      </c>
      <c r="C379" s="247" t="s">
        <v>739</v>
      </c>
      <c r="D379" s="60">
        <f t="shared" ref="D379:E379" si="92">SUM(D380:D387)</f>
        <v>117479.5</v>
      </c>
      <c r="E379" s="60">
        <f t="shared" si="92"/>
        <v>210891.57</v>
      </c>
      <c r="F379" s="45">
        <f t="shared" si="72"/>
        <v>179.51350661179185</v>
      </c>
    </row>
    <row r="380" spans="1:6" ht="12.75" customHeight="1" x14ac:dyDescent="0.2">
      <c r="A380" s="63">
        <v>4221</v>
      </c>
      <c r="B380" s="64" t="s">
        <v>648</v>
      </c>
      <c r="C380" s="247" t="s">
        <v>740</v>
      </c>
      <c r="D380" s="194">
        <v>4285.5</v>
      </c>
      <c r="E380" s="194">
        <v>21902.76</v>
      </c>
      <c r="F380" s="45">
        <f t="shared" si="72"/>
        <v>511.08995449772482</v>
      </c>
    </row>
    <row r="381" spans="1:6" ht="12.75" customHeight="1" x14ac:dyDescent="0.2">
      <c r="A381" s="63">
        <v>4222</v>
      </c>
      <c r="B381" s="64" t="s">
        <v>741</v>
      </c>
      <c r="C381" s="247" t="s">
        <v>742</v>
      </c>
      <c r="D381" s="194">
        <v>907</v>
      </c>
      <c r="E381" s="194">
        <v>1432.86</v>
      </c>
      <c r="F381" s="45">
        <f t="shared" si="72"/>
        <v>157.97794928335171</v>
      </c>
    </row>
    <row r="382" spans="1:6" ht="12.75" customHeight="1" x14ac:dyDescent="0.2">
      <c r="A382" s="63">
        <v>4223</v>
      </c>
      <c r="B382" s="64" t="s">
        <v>652</v>
      </c>
      <c r="C382" s="247" t="s">
        <v>743</v>
      </c>
      <c r="D382" s="194">
        <v>0</v>
      </c>
      <c r="E382" s="194">
        <v>2562.5</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74152.05</v>
      </c>
      <c r="E385" s="194">
        <v>84209.25</v>
      </c>
      <c r="F385" s="45">
        <f t="shared" si="72"/>
        <v>113.56294262936764</v>
      </c>
    </row>
    <row r="386" spans="1:6" ht="12.75" customHeight="1" x14ac:dyDescent="0.2">
      <c r="A386" s="63">
        <v>4227</v>
      </c>
      <c r="B386" s="183" t="s">
        <v>660</v>
      </c>
      <c r="C386" s="247" t="s">
        <v>747</v>
      </c>
      <c r="D386" s="194">
        <v>38134.949999999997</v>
      </c>
      <c r="E386" s="194">
        <v>100784.2</v>
      </c>
      <c r="F386" s="45">
        <f t="shared" si="72"/>
        <v>264.28302646260187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33064.33</v>
      </c>
      <c r="F388" s="45" t="str">
        <f t="shared" si="72"/>
        <v>-</v>
      </c>
    </row>
    <row r="389" spans="1:6" ht="12.75" customHeight="1" x14ac:dyDescent="0.2">
      <c r="A389" s="63">
        <v>4231</v>
      </c>
      <c r="B389" s="64" t="s">
        <v>666</v>
      </c>
      <c r="C389" s="247" t="s">
        <v>751</v>
      </c>
      <c r="D389" s="194">
        <v>0</v>
      </c>
      <c r="E389" s="194">
        <v>33064.33</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97480.05</v>
      </c>
      <c r="E401" s="60">
        <f t="shared" si="96"/>
        <v>104850</v>
      </c>
      <c r="F401" s="45">
        <f t="shared" si="72"/>
        <v>107.56047006541338</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300</v>
      </c>
      <c r="F404" s="45" t="str">
        <f t="shared" si="72"/>
        <v>-</v>
      </c>
    </row>
    <row r="405" spans="1:6" ht="12.75" customHeight="1" x14ac:dyDescent="0.2">
      <c r="A405" s="63">
        <v>4264</v>
      </c>
      <c r="B405" s="64" t="s">
        <v>698</v>
      </c>
      <c r="C405" s="247" t="s">
        <v>772</v>
      </c>
      <c r="D405" s="194">
        <v>97480.05</v>
      </c>
      <c r="E405" s="194">
        <v>104550</v>
      </c>
      <c r="F405" s="45">
        <f t="shared" si="72"/>
        <v>107.25271478625626</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40000</v>
      </c>
      <c r="E412" s="60">
        <f t="shared" si="100"/>
        <v>104563.75</v>
      </c>
      <c r="F412" s="45">
        <f t="shared" si="72"/>
        <v>261.40937500000001</v>
      </c>
    </row>
    <row r="413" spans="1:6" ht="12.75" customHeight="1" x14ac:dyDescent="0.2">
      <c r="A413" s="63">
        <v>451</v>
      </c>
      <c r="B413" s="64" t="s">
        <v>785</v>
      </c>
      <c r="C413" s="247" t="s">
        <v>786</v>
      </c>
      <c r="D413" s="194">
        <v>40000</v>
      </c>
      <c r="E413" s="194">
        <v>104563.75</v>
      </c>
      <c r="F413" s="45">
        <f t="shared" si="72"/>
        <v>261.40937500000001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603355.06000000006</v>
      </c>
      <c r="E418" s="60">
        <f t="shared" si="102"/>
        <v>1053425.81</v>
      </c>
      <c r="F418" s="45">
        <f t="shared" si="72"/>
        <v>174.59467564587922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4274865.1100000003</v>
      </c>
      <c r="E420" s="194">
        <v>4878220.18</v>
      </c>
      <c r="F420" s="45">
        <f t="shared" si="72"/>
        <v>114.11401423143384</v>
      </c>
    </row>
    <row r="421" spans="1:6" ht="12.75" customHeight="1" x14ac:dyDescent="0.2">
      <c r="A421" s="63">
        <v>97</v>
      </c>
      <c r="B421" s="220" t="s">
        <v>801</v>
      </c>
      <c r="C421" s="247" t="s">
        <v>802</v>
      </c>
      <c r="D421" s="194">
        <v>384120.58</v>
      </c>
      <c r="E421" s="194">
        <v>180633.32</v>
      </c>
      <c r="F421" s="45">
        <f t="shared" si="72"/>
        <v>47.025160693030301</v>
      </c>
    </row>
    <row r="422" spans="1:6" ht="12.75" customHeight="1" x14ac:dyDescent="0.2">
      <c r="A422" s="63" t="s">
        <v>582</v>
      </c>
      <c r="B422" s="64" t="s">
        <v>803</v>
      </c>
      <c r="C422" s="247" t="s">
        <v>804</v>
      </c>
      <c r="D422" s="60">
        <f>D6+D308</f>
        <v>3590840.17</v>
      </c>
      <c r="E422" s="60">
        <f>E6+E308</f>
        <v>3269526.9500000007</v>
      </c>
      <c r="F422" s="45">
        <f t="shared" si="72"/>
        <v>91.051865168368124</v>
      </c>
    </row>
    <row r="423" spans="1:6" ht="12.75" customHeight="1" x14ac:dyDescent="0.2">
      <c r="A423" s="63" t="s">
        <v>582</v>
      </c>
      <c r="B423" s="64" t="s">
        <v>805</v>
      </c>
      <c r="C423" s="247" t="s">
        <v>806</v>
      </c>
      <c r="D423" s="60">
        <f t="shared" ref="D423:E423" si="103">D299+D360</f>
        <v>3465400.4499999997</v>
      </c>
      <c r="E423" s="60">
        <f t="shared" si="103"/>
        <v>3808788.25</v>
      </c>
      <c r="F423" s="45">
        <f t="shared" si="72"/>
        <v>109.90903663096137</v>
      </c>
    </row>
    <row r="424" spans="1:6" ht="12.75" customHeight="1" x14ac:dyDescent="0.2">
      <c r="A424" s="63" t="s">
        <v>582</v>
      </c>
      <c r="B424" s="64" t="s">
        <v>807</v>
      </c>
      <c r="C424" s="247" t="s">
        <v>808</v>
      </c>
      <c r="D424" s="60">
        <f t="shared" ref="D424:E424" si="104">IF(D422&gt;=D423,D422-D423,0)</f>
        <v>125439.7200000002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539261.29999999935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677463.00000000047</v>
      </c>
      <c r="E427" s="60">
        <f t="shared" si="107"/>
        <v>548970.62000000011</v>
      </c>
      <c r="F427" s="45">
        <f t="shared" si="72"/>
        <v>81.033299235530166</v>
      </c>
    </row>
    <row r="428" spans="1:6" ht="24" x14ac:dyDescent="0.2">
      <c r="A428" s="249" t="s">
        <v>816</v>
      </c>
      <c r="B428" s="243" t="s">
        <v>817</v>
      </c>
      <c r="C428" s="250" t="s">
        <v>818</v>
      </c>
      <c r="D428" s="81">
        <f t="shared" ref="D428:E428" si="108">D304+D421</f>
        <v>481045.52</v>
      </c>
      <c r="E428" s="81">
        <f t="shared" si="108"/>
        <v>318984.7</v>
      </c>
      <c r="F428" s="61">
        <f t="shared" si="72"/>
        <v>66.310710055048432</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6636.14</v>
      </c>
      <c r="E430" s="60">
        <f>E431+E466+E479+E491+E522</f>
        <v>400000</v>
      </c>
      <c r="F430" s="45">
        <f t="shared" ref="F430:F651" si="109">IF(D430&lt;&gt;0,IF(E430/D430&gt;=100,"&gt;&gt;100",E430/D430*100),"-")</f>
        <v>6027.6003821498643</v>
      </c>
    </row>
    <row r="431" spans="1:6" ht="24" x14ac:dyDescent="0.2">
      <c r="A431" s="63">
        <v>81</v>
      </c>
      <c r="B431" s="182" t="s">
        <v>822</v>
      </c>
      <c r="C431" s="247" t="s">
        <v>823</v>
      </c>
      <c r="D431" s="60">
        <f t="shared" ref="D431:E431" si="110">D432+D437+D440+D444+D445+D452+D457+D465</f>
        <v>6636.14</v>
      </c>
      <c r="E431" s="60">
        <f t="shared" si="110"/>
        <v>0</v>
      </c>
      <c r="F431" s="45">
        <f t="shared" si="109"/>
        <v>0</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6636.14</v>
      </c>
      <c r="E452" s="60">
        <f t="shared" si="115"/>
        <v>0</v>
      </c>
      <c r="F452" s="45">
        <f t="shared" si="109"/>
        <v>0</v>
      </c>
    </row>
    <row r="453" spans="1:6" ht="12.75" customHeight="1" x14ac:dyDescent="0.2">
      <c r="A453" s="63">
        <v>8163</v>
      </c>
      <c r="B453" s="64" t="s">
        <v>866</v>
      </c>
      <c r="C453" s="247" t="s">
        <v>867</v>
      </c>
      <c r="D453" s="194">
        <v>6636.14</v>
      </c>
      <c r="E453" s="194">
        <v>0</v>
      </c>
      <c r="F453" s="45">
        <f t="shared" si="109"/>
        <v>0</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400000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400000</v>
      </c>
      <c r="F502" s="45" t="str">
        <f t="shared" si="109"/>
        <v>-</v>
      </c>
    </row>
    <row r="503" spans="1:6" ht="12.75" customHeight="1" x14ac:dyDescent="0.2">
      <c r="A503" s="63">
        <v>8443</v>
      </c>
      <c r="B503" s="64" t="s">
        <v>966</v>
      </c>
      <c r="C503" s="247" t="s">
        <v>967</v>
      </c>
      <c r="D503" s="194">
        <v>0</v>
      </c>
      <c r="E503" s="194">
        <v>400000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205639.44999999998</v>
      </c>
      <c r="E535" s="60">
        <f>E536+E571+E584+E597+E629</f>
        <v>307469.8</v>
      </c>
      <c r="F535" s="45">
        <f t="shared" si="109"/>
        <v>149.5188787949005</v>
      </c>
    </row>
    <row r="536" spans="1:6" ht="24" x14ac:dyDescent="0.2">
      <c r="A536" s="63">
        <v>51</v>
      </c>
      <c r="B536" s="65" t="s">
        <v>1032</v>
      </c>
      <c r="C536" s="247" t="s">
        <v>1033</v>
      </c>
      <c r="D536" s="60">
        <f>D537+D542+D545+D549+D550+D557+D562+D570</f>
        <v>53169.65</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53169.65</v>
      </c>
      <c r="E549" s="194">
        <v>0</v>
      </c>
      <c r="F549" s="45">
        <f t="shared" si="109"/>
        <v>0</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5000</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5000</v>
      </c>
      <c r="E589" s="60">
        <f t="shared" si="149"/>
        <v>0</v>
      </c>
      <c r="F589" s="45">
        <f t="shared" si="109"/>
        <v>0</v>
      </c>
    </row>
    <row r="590" spans="1:6" ht="12.75" customHeight="1" x14ac:dyDescent="0.2">
      <c r="A590" s="63">
        <v>5321</v>
      </c>
      <c r="B590" s="65" t="s">
        <v>1132</v>
      </c>
      <c r="C590" s="247" t="s">
        <v>1133</v>
      </c>
      <c r="D590" s="194">
        <v>5000</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147469.79999999999</v>
      </c>
      <c r="E597" s="60">
        <f t="shared" si="152"/>
        <v>307469.8</v>
      </c>
      <c r="F597" s="45">
        <f t="shared" si="109"/>
        <v>208.49679052931518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147469.79999999999</v>
      </c>
      <c r="E609" s="60">
        <f t="shared" si="156"/>
        <v>307469.8</v>
      </c>
      <c r="F609" s="45">
        <f t="shared" si="109"/>
        <v>208.49679052931518</v>
      </c>
    </row>
    <row r="610" spans="1:6" ht="24" x14ac:dyDescent="0.2">
      <c r="A610" s="63">
        <v>5443</v>
      </c>
      <c r="B610" s="64" t="s">
        <v>1170</v>
      </c>
      <c r="C610" s="247" t="s">
        <v>1171</v>
      </c>
      <c r="D610" s="194">
        <v>147469.79999999999</v>
      </c>
      <c r="E610" s="194">
        <v>307469.8</v>
      </c>
      <c r="F610" s="45">
        <f t="shared" si="109"/>
        <v>208.49679052931518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92530.200000000012</v>
      </c>
      <c r="F639" s="45" t="str">
        <f t="shared" si="109"/>
        <v>-</v>
      </c>
    </row>
    <row r="640" spans="1:6" ht="12.75" customHeight="1" x14ac:dyDescent="0.2">
      <c r="A640" s="63" t="s">
        <v>582</v>
      </c>
      <c r="B640" s="64" t="s">
        <v>1230</v>
      </c>
      <c r="C640" s="247" t="s">
        <v>1231</v>
      </c>
      <c r="D640" s="60">
        <f>IF(D535-D430&gt;=0,D535-D430,0)</f>
        <v>199003.30999999997</v>
      </c>
      <c r="E640" s="60">
        <f>IF(E535-E430&gt;=0,E535-E430,0)</f>
        <v>0</v>
      </c>
      <c r="F640" s="45">
        <f t="shared" si="109"/>
        <v>0</v>
      </c>
    </row>
    <row r="641" spans="1:6" ht="12.75" customHeight="1" x14ac:dyDescent="0.2">
      <c r="A641" s="63">
        <v>92213</v>
      </c>
      <c r="B641" s="64" t="s">
        <v>1232</v>
      </c>
      <c r="C641" s="247" t="s">
        <v>1233</v>
      </c>
      <c r="D641" s="194">
        <v>1203738.96</v>
      </c>
      <c r="E641" s="194">
        <v>1004735.65</v>
      </c>
      <c r="F641" s="45">
        <f t="shared" si="109"/>
        <v>83.467901545697259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3597476.31</v>
      </c>
      <c r="E643" s="60">
        <f>E422+E430</f>
        <v>3669526.9500000007</v>
      </c>
      <c r="F643" s="45">
        <f t="shared" si="109"/>
        <v>102.00281068702857</v>
      </c>
    </row>
    <row r="644" spans="1:6" ht="12.75" customHeight="1" x14ac:dyDescent="0.2">
      <c r="A644" s="63" t="s">
        <v>582</v>
      </c>
      <c r="B644" s="64" t="s">
        <v>1238</v>
      </c>
      <c r="C644" s="247" t="s">
        <v>1239</v>
      </c>
      <c r="D644" s="60">
        <f>D423+D535</f>
        <v>3671039.9</v>
      </c>
      <c r="E644" s="60">
        <f>E423+E535</f>
        <v>4116258.05</v>
      </c>
      <c r="F644" s="45">
        <f t="shared" si="109"/>
        <v>112.12784829715416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73563.589999999851</v>
      </c>
      <c r="E646" s="60">
        <f t="shared" si="164"/>
        <v>446731.09999999916</v>
      </c>
      <c r="F646" s="45">
        <f t="shared" si="109"/>
        <v>607.27202138992948</v>
      </c>
    </row>
    <row r="647" spans="1:6" ht="24" x14ac:dyDescent="0.2">
      <c r="A647" s="251" t="s">
        <v>1244</v>
      </c>
      <c r="B647" s="64" t="s">
        <v>1245</v>
      </c>
      <c r="C647" s="252" t="s">
        <v>1244</v>
      </c>
      <c r="D647" s="60">
        <f>IF(D426-D427+D641-D642&gt;=0,D426-D427+D641-D642,0)</f>
        <v>526275.9599999995</v>
      </c>
      <c r="E647" s="60">
        <f>IF(E426-E427+E641-E642&gt;=0,E426-E427+E641-E642,0)</f>
        <v>455765.02999999991</v>
      </c>
      <c r="F647" s="45">
        <f t="shared" si="109"/>
        <v>86.601909386094761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452712.36999999965</v>
      </c>
      <c r="E649" s="60">
        <f t="shared" si="165"/>
        <v>9033.9300000007497</v>
      </c>
      <c r="F649" s="45">
        <f t="shared" si="109"/>
        <v>1.9955120731516032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63120.77</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594572.41</v>
      </c>
      <c r="E653" s="194">
        <v>514522.93</v>
      </c>
      <c r="F653" s="45">
        <f t="shared" ref="F653:F740" si="167">IF(D653&lt;&gt;0,IF(E653/D653&gt;=100,"&gt;&gt;100",E653/D653*100),"-")</f>
        <v>86.536630584658297</v>
      </c>
    </row>
    <row r="654" spans="1:6" ht="12.75" customHeight="1" x14ac:dyDescent="0.2">
      <c r="A654" s="63" t="s">
        <v>1257</v>
      </c>
      <c r="B654" s="64" t="s">
        <v>1258</v>
      </c>
      <c r="C654" s="247" t="s">
        <v>1257</v>
      </c>
      <c r="D654" s="194">
        <v>4526342.72</v>
      </c>
      <c r="E654" s="194">
        <v>5502234</v>
      </c>
      <c r="F654" s="45">
        <f t="shared" si="167"/>
        <v>121.56026046565029</v>
      </c>
    </row>
    <row r="655" spans="1:6" ht="12.75" customHeight="1" x14ac:dyDescent="0.2">
      <c r="A655" s="63" t="s">
        <v>1259</v>
      </c>
      <c r="B655" s="64" t="s">
        <v>1260</v>
      </c>
      <c r="C655" s="247" t="s">
        <v>1259</v>
      </c>
      <c r="D655" s="194">
        <v>4606392.2</v>
      </c>
      <c r="E655" s="194">
        <v>5792695.6500000004</v>
      </c>
      <c r="F655" s="45">
        <f t="shared" si="167"/>
        <v>125.7534182608246</v>
      </c>
    </row>
    <row r="656" spans="1:6" ht="24" x14ac:dyDescent="0.2">
      <c r="A656" s="63">
        <v>11</v>
      </c>
      <c r="B656" s="64" t="s">
        <v>1261</v>
      </c>
      <c r="C656" s="247" t="s">
        <v>1262</v>
      </c>
      <c r="D656" s="60">
        <f t="shared" ref="D656:E656" si="168">+D653+D654-D655</f>
        <v>514522.9299999997</v>
      </c>
      <c r="E656" s="60">
        <f t="shared" si="168"/>
        <v>224061.27999999933</v>
      </c>
      <c r="F656" s="45">
        <f t="shared" si="167"/>
        <v>43.547384758925993</v>
      </c>
    </row>
    <row r="657" spans="1:6" ht="24" x14ac:dyDescent="0.2">
      <c r="A657" s="63" t="s">
        <v>582</v>
      </c>
      <c r="B657" s="64" t="s">
        <v>1263</v>
      </c>
      <c r="C657" s="247" t="s">
        <v>1264</v>
      </c>
      <c r="D657" s="253">
        <v>13</v>
      </c>
      <c r="E657" s="253">
        <v>17</v>
      </c>
      <c r="F657" s="45">
        <f t="shared" si="167"/>
        <v>130.76923076923077</v>
      </c>
    </row>
    <row r="658" spans="1:6" ht="24" x14ac:dyDescent="0.2">
      <c r="A658" s="63" t="s">
        <v>582</v>
      </c>
      <c r="B658" s="64" t="s">
        <v>1265</v>
      </c>
      <c r="C658" s="247" t="s">
        <v>1266</v>
      </c>
      <c r="D658" s="253">
        <v>16</v>
      </c>
      <c r="E658" s="253">
        <v>14</v>
      </c>
      <c r="F658" s="45">
        <f t="shared" si="167"/>
        <v>87.5</v>
      </c>
    </row>
    <row r="659" spans="1:6" ht="12.75" customHeight="1" x14ac:dyDescent="0.2">
      <c r="A659" s="63" t="s">
        <v>582</v>
      </c>
      <c r="B659" s="64" t="s">
        <v>1267</v>
      </c>
      <c r="C659" s="247" t="s">
        <v>1268</v>
      </c>
      <c r="D659" s="253">
        <v>13</v>
      </c>
      <c r="E659" s="253">
        <v>17</v>
      </c>
      <c r="F659" s="45">
        <f t="shared" si="167"/>
        <v>130.76923076923077</v>
      </c>
    </row>
    <row r="660" spans="1:6" ht="12.75" customHeight="1" x14ac:dyDescent="0.2">
      <c r="A660" s="63" t="s">
        <v>582</v>
      </c>
      <c r="B660" s="64" t="s">
        <v>1269</v>
      </c>
      <c r="C660" s="247" t="s">
        <v>1270</v>
      </c>
      <c r="D660" s="253">
        <v>13</v>
      </c>
      <c r="E660" s="253">
        <v>14</v>
      </c>
      <c r="F660" s="45">
        <f t="shared" si="167"/>
        <v>107.69230769230769</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145376.67000000001</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419380.37</v>
      </c>
      <c r="E669" s="194">
        <v>41988</v>
      </c>
      <c r="F669" s="45">
        <f t="shared" si="167"/>
        <v>10.011913528523046</v>
      </c>
    </row>
    <row r="670" spans="1:6" ht="12.75" customHeight="1" x14ac:dyDescent="0.2">
      <c r="A670" s="63">
        <v>63312</v>
      </c>
      <c r="B670" s="64" t="s">
        <v>1290</v>
      </c>
      <c r="C670" s="247" t="s">
        <v>1291</v>
      </c>
      <c r="D670" s="194">
        <v>30000</v>
      </c>
      <c r="E670" s="194">
        <v>9000</v>
      </c>
      <c r="F670" s="45">
        <f t="shared" si="167"/>
        <v>30</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203000</v>
      </c>
      <c r="E673" s="194">
        <v>30768.35</v>
      </c>
      <c r="F673" s="45">
        <f t="shared" si="167"/>
        <v>15.15682266009852</v>
      </c>
    </row>
    <row r="674" spans="1:6" ht="12.75" customHeight="1" x14ac:dyDescent="0.2">
      <c r="A674" s="63">
        <v>63322</v>
      </c>
      <c r="B674" s="64" t="s">
        <v>1298</v>
      </c>
      <c r="C674" s="247" t="s">
        <v>1299</v>
      </c>
      <c r="D674" s="194">
        <v>0</v>
      </c>
      <c r="E674" s="194">
        <v>20000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56080.52</v>
      </c>
      <c r="F681" s="71" t="str">
        <f t="shared" si="167"/>
        <v>-</v>
      </c>
    </row>
    <row r="682" spans="1:6" ht="12" x14ac:dyDescent="0.2">
      <c r="A682" s="70">
        <v>63426</v>
      </c>
      <c r="B682" s="182" t="s">
        <v>1314</v>
      </c>
      <c r="C682" s="278" t="s">
        <v>1315</v>
      </c>
      <c r="D682" s="192">
        <v>89401.69</v>
      </c>
      <c r="E682" s="192">
        <v>0</v>
      </c>
      <c r="F682" s="71">
        <f t="shared" si="167"/>
        <v>0</v>
      </c>
    </row>
    <row r="683" spans="1:6" ht="24" x14ac:dyDescent="0.2">
      <c r="A683" s="70">
        <v>63612</v>
      </c>
      <c r="B683" s="182" t="s">
        <v>1316</v>
      </c>
      <c r="C683" s="278" t="s">
        <v>1317</v>
      </c>
      <c r="D683" s="192">
        <v>1132.8</v>
      </c>
      <c r="E683" s="192">
        <v>1119.5</v>
      </c>
      <c r="F683" s="71">
        <f t="shared" si="167"/>
        <v>98.825918079096056</v>
      </c>
    </row>
    <row r="684" spans="1:6" ht="24" x14ac:dyDescent="0.2">
      <c r="A684" s="70">
        <v>63613</v>
      </c>
      <c r="B684" s="182" t="s">
        <v>1318</v>
      </c>
      <c r="C684" s="278" t="s">
        <v>1319</v>
      </c>
      <c r="D684" s="192">
        <v>500</v>
      </c>
      <c r="E684" s="192">
        <v>650</v>
      </c>
      <c r="F684" s="71">
        <f t="shared" si="167"/>
        <v>130</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14712.06</v>
      </c>
      <c r="E702" s="192">
        <v>151073.1</v>
      </c>
      <c r="F702" s="71">
        <f t="shared" si="167"/>
        <v>1026.8657142507577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35625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6129.62</v>
      </c>
      <c r="F711" s="71" t="str">
        <f t="shared" si="167"/>
        <v>-</v>
      </c>
    </row>
    <row r="712" spans="1:6" ht="12.75" customHeight="1" x14ac:dyDescent="0.2">
      <c r="A712" s="70" t="s">
        <v>1359</v>
      </c>
      <c r="B712" s="65" t="s">
        <v>1360</v>
      </c>
      <c r="C712" s="277" t="s">
        <v>1359</v>
      </c>
      <c r="D712" s="192">
        <v>0</v>
      </c>
      <c r="E712" s="192">
        <v>13.03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3637.75</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60811.95</v>
      </c>
      <c r="E724" s="192">
        <v>57994.32</v>
      </c>
      <c r="F724" s="71">
        <f t="shared" si="167"/>
        <v>95.366650798075057</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11082.7</v>
      </c>
      <c r="E734" s="192">
        <v>13690.61</v>
      </c>
      <c r="F734" s="71">
        <f t="shared" si="167"/>
        <v>123.53135968671893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6769.46</v>
      </c>
      <c r="E736" s="194">
        <v>4799.3599999999997</v>
      </c>
      <c r="F736" s="45">
        <f t="shared" si="167"/>
        <v>70.897235525433331</v>
      </c>
    </row>
    <row r="737" spans="1:6" ht="12.75" customHeight="1" x14ac:dyDescent="0.2">
      <c r="A737" s="63" t="s">
        <v>1404</v>
      </c>
      <c r="B737" s="64" t="s">
        <v>1405</v>
      </c>
      <c r="C737" s="247" t="s">
        <v>1404</v>
      </c>
      <c r="D737" s="194">
        <v>31082.78</v>
      </c>
      <c r="E737" s="194">
        <v>89898.89</v>
      </c>
      <c r="F737" s="45">
        <f t="shared" si="167"/>
        <v>289.22409771584137</v>
      </c>
    </row>
    <row r="738" spans="1:6" ht="12.75" customHeight="1" x14ac:dyDescent="0.2">
      <c r="A738" s="63" t="s">
        <v>1406</v>
      </c>
      <c r="B738" s="64" t="s">
        <v>1407</v>
      </c>
      <c r="C738" s="247" t="s">
        <v>1406</v>
      </c>
      <c r="D738" s="194">
        <v>10641.43</v>
      </c>
      <c r="E738" s="194">
        <v>5719.7</v>
      </c>
      <c r="F738" s="45">
        <f t="shared" si="167"/>
        <v>53.749355114867079</v>
      </c>
    </row>
    <row r="739" spans="1:6" ht="12.75" customHeight="1" x14ac:dyDescent="0.2">
      <c r="A739" s="70" t="s">
        <v>1408</v>
      </c>
      <c r="B739" s="65" t="s">
        <v>1409</v>
      </c>
      <c r="C739" s="278" t="s">
        <v>1408</v>
      </c>
      <c r="D739" s="192">
        <v>0</v>
      </c>
      <c r="E739" s="192">
        <v>580</v>
      </c>
      <c r="F739" s="71" t="str">
        <f t="shared" si="167"/>
        <v>-</v>
      </c>
    </row>
    <row r="740" spans="1:6" ht="12.75" customHeight="1" x14ac:dyDescent="0.2">
      <c r="A740" s="70" t="s">
        <v>1410</v>
      </c>
      <c r="B740" s="65" t="s">
        <v>1411</v>
      </c>
      <c r="C740" s="278" t="s">
        <v>1410</v>
      </c>
      <c r="D740" s="192">
        <v>6062.9</v>
      </c>
      <c r="E740" s="192">
        <v>9787.5300000000007</v>
      </c>
      <c r="F740" s="71">
        <f t="shared" si="167"/>
        <v>161.43314255554276</v>
      </c>
    </row>
    <row r="741" spans="1:6" ht="12.75" customHeight="1" x14ac:dyDescent="0.2">
      <c r="A741" s="70">
        <v>32911</v>
      </c>
      <c r="B741" s="65" t="s">
        <v>1412</v>
      </c>
      <c r="C741" s="278" t="s">
        <v>1413</v>
      </c>
      <c r="D741" s="192">
        <v>8062.27</v>
      </c>
      <c r="E741" s="192">
        <v>7464.28</v>
      </c>
      <c r="F741" s="71">
        <f t="shared" ref="F741:F1006" si="169">IF(D741&lt;&gt;0,IF(E741/D741&gt;=100,"&gt;&gt;100",E741/D741*100),"-")</f>
        <v>92.582858177659631</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17881.95</v>
      </c>
      <c r="E760" s="194">
        <v>19691.990000000002</v>
      </c>
      <c r="F760" s="45">
        <f t="shared" si="169"/>
        <v>110.12216229214376</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29392.43</v>
      </c>
      <c r="E780" s="192">
        <v>29939.01</v>
      </c>
      <c r="F780" s="71">
        <f t="shared" si="169"/>
        <v>101.85959446020625</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56080.52</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22355.57</v>
      </c>
      <c r="E843" s="194">
        <v>49760.91</v>
      </c>
      <c r="F843" s="45">
        <f t="shared" si="169"/>
        <v>222.58841979873475</v>
      </c>
    </row>
    <row r="844" spans="1:6" ht="12.75" customHeight="1" x14ac:dyDescent="0.2">
      <c r="A844" s="63" t="s">
        <v>1617</v>
      </c>
      <c r="B844" s="64" t="s">
        <v>1618</v>
      </c>
      <c r="C844" s="247" t="s">
        <v>1617</v>
      </c>
      <c r="D844" s="194">
        <v>436.6</v>
      </c>
      <c r="E844" s="194">
        <v>300</v>
      </c>
      <c r="F844" s="45">
        <f t="shared" si="169"/>
        <v>68.712780577187345</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32790.480000000003</v>
      </c>
      <c r="E846" s="194">
        <v>39915</v>
      </c>
      <c r="F846" s="45">
        <f t="shared" si="169"/>
        <v>121.72740380744654</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400</v>
      </c>
      <c r="E850" s="194">
        <v>500</v>
      </c>
      <c r="F850" s="45">
        <f t="shared" si="169"/>
        <v>125</v>
      </c>
    </row>
    <row r="851" spans="1:6" ht="12.75" customHeight="1" x14ac:dyDescent="0.2">
      <c r="A851" s="63">
        <v>37221</v>
      </c>
      <c r="B851" s="64" t="s">
        <v>1631</v>
      </c>
      <c r="C851" s="247" t="s">
        <v>1632</v>
      </c>
      <c r="D851" s="194">
        <v>15329.9</v>
      </c>
      <c r="E851" s="194">
        <v>13979.77</v>
      </c>
      <c r="F851" s="45">
        <f t="shared" si="169"/>
        <v>91.192832308103775</v>
      </c>
    </row>
    <row r="852" spans="1:6" ht="12.75" customHeight="1" x14ac:dyDescent="0.2">
      <c r="A852" s="63" t="s">
        <v>1633</v>
      </c>
      <c r="B852" s="64" t="s">
        <v>1610</v>
      </c>
      <c r="C852" s="247" t="s">
        <v>1633</v>
      </c>
      <c r="D852" s="194">
        <v>20750</v>
      </c>
      <c r="E852" s="194">
        <v>10000</v>
      </c>
      <c r="F852" s="45">
        <f t="shared" si="169"/>
        <v>48.192771084337352</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20518.830000000002</v>
      </c>
      <c r="E855" s="194">
        <v>21878.57</v>
      </c>
      <c r="F855" s="45">
        <f t="shared" si="169"/>
        <v>106.62679109871274</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77500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6636.14</v>
      </c>
      <c r="E882" s="194">
        <v>0</v>
      </c>
      <c r="F882" s="45">
        <f t="shared" si="169"/>
        <v>0</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400000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53169.65</v>
      </c>
      <c r="E946" s="194">
        <v>0</v>
      </c>
      <c r="F946" s="45">
        <f t="shared" si="169"/>
        <v>0</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160000</v>
      </c>
      <c r="F980" s="71" t="str">
        <f t="shared" si="169"/>
        <v>-</v>
      </c>
    </row>
    <row r="981" spans="1:6" ht="24" x14ac:dyDescent="0.2">
      <c r="A981" s="70">
        <v>54432</v>
      </c>
      <c r="B981" s="65" t="s">
        <v>1890</v>
      </c>
      <c r="C981" s="278" t="s">
        <v>1891</v>
      </c>
      <c r="D981" s="192">
        <v>147469.79999999999</v>
      </c>
      <c r="E981" s="192">
        <v>147469.79999999999</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10438025.689999999</v>
      </c>
      <c r="E6" s="180">
        <f t="shared" si="0"/>
        <v>10811433.949999999</v>
      </c>
      <c r="F6" s="181">
        <f t="shared" ref="F6:F298" si="1">IF(D6&gt;0,IF(E6/D6&gt;=100,"&gt;&gt;100",E6/D6*100),"-")</f>
        <v>103.57738399089915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7922272.9899999993</v>
      </c>
      <c r="E7" s="79">
        <f t="shared" si="2"/>
        <v>8849463.8599999994</v>
      </c>
      <c r="F7" s="71">
        <f t="shared" si="1"/>
        <v>111.7035965709634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736784.43</v>
      </c>
      <c r="E8" s="79">
        <f>E9+E10-E11</f>
        <v>771784.43</v>
      </c>
      <c r="F8" s="71">
        <f t="shared" si="1"/>
        <v>104.75037182856863</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736784.43</v>
      </c>
      <c r="E9" s="192">
        <v>771784.43</v>
      </c>
      <c r="F9" s="71">
        <f t="shared" si="1"/>
        <v>104.75037182856863</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349846.1</v>
      </c>
      <c r="E10" s="192">
        <v>349846.1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349846.1</v>
      </c>
      <c r="E11" s="192">
        <v>349846.1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5309643.84</v>
      </c>
      <c r="E12" s="79">
        <f t="shared" si="3"/>
        <v>6201834.71</v>
      </c>
      <c r="F12" s="71">
        <f t="shared" si="1"/>
        <v>116.80321499680852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4800815.78</v>
      </c>
      <c r="E13" s="79">
        <f t="shared" si="4"/>
        <v>5593740.0700000003</v>
      </c>
      <c r="F13" s="71">
        <f t="shared" si="1"/>
        <v>116.51644900234017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68532.639999999999</v>
      </c>
      <c r="E14" s="192">
        <v>68532.639999999999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1228084.73</v>
      </c>
      <c r="E15" s="192">
        <v>1231318.48</v>
      </c>
      <c r="F15" s="71">
        <f t="shared" si="1"/>
        <v>100.26331652214257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1342119.97</v>
      </c>
      <c r="E16" s="192">
        <v>1426718.91</v>
      </c>
      <c r="F16" s="71">
        <f t="shared" si="1"/>
        <v>106.30338135867244</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3489607.16</v>
      </c>
      <c r="E17" s="192">
        <v>4389161.1900000004</v>
      </c>
      <c r="F17" s="71">
        <f t="shared" si="1"/>
        <v>125.77808872904765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1327528.72</v>
      </c>
      <c r="E18" s="192">
        <v>1521991.15</v>
      </c>
      <c r="F18" s="71">
        <f t="shared" si="1"/>
        <v>114.64845370727647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345545.24999999994</v>
      </c>
      <c r="E19" s="79">
        <f t="shared" si="5"/>
        <v>397194.14</v>
      </c>
      <c r="F19" s="71">
        <f t="shared" si="1"/>
        <v>114.94706988447969</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84573.77</v>
      </c>
      <c r="E20" s="192">
        <v>88493.08</v>
      </c>
      <c r="F20" s="71">
        <f t="shared" si="1"/>
        <v>104.6341909554227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23754.36</v>
      </c>
      <c r="E21" s="192">
        <v>25136.18</v>
      </c>
      <c r="F21" s="71">
        <f t="shared" si="1"/>
        <v>105.81712157262919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14543.84</v>
      </c>
      <c r="E22" s="192">
        <v>14543.84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1109.06</v>
      </c>
      <c r="E24" s="192">
        <v>1109.06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315987.01</v>
      </c>
      <c r="E25" s="192">
        <v>369406.01</v>
      </c>
      <c r="F25" s="71">
        <f t="shared" si="1"/>
        <v>116.90544177749584</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280835.42</v>
      </c>
      <c r="E26" s="192">
        <v>381619.62</v>
      </c>
      <c r="F26" s="71">
        <f t="shared" si="1"/>
        <v>135.88728230933265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375258.21</v>
      </c>
      <c r="E28" s="192">
        <v>483113.65</v>
      </c>
      <c r="F28" s="71">
        <f t="shared" si="1"/>
        <v>128.74166030904428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30860.039999999997</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23238.41</v>
      </c>
      <c r="E30" s="192">
        <v>56302.74</v>
      </c>
      <c r="F30" s="71">
        <f t="shared" si="1"/>
        <v>242.28309940310032</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23238.41</v>
      </c>
      <c r="E34" s="192">
        <v>25442.7</v>
      </c>
      <c r="F34" s="71">
        <f t="shared" si="1"/>
        <v>109.48554569783389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987.59</v>
      </c>
      <c r="E36" s="192">
        <v>987.59</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987.59</v>
      </c>
      <c r="E40" s="192">
        <v>987.59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372.88999999999987</v>
      </c>
      <c r="E41" s="79">
        <f t="shared" si="8"/>
        <v>0</v>
      </c>
      <c r="F41" s="71">
        <f t="shared" si="1"/>
        <v>0</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2791.66</v>
      </c>
      <c r="E42" s="192">
        <v>2791.66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2418.77</v>
      </c>
      <c r="E44" s="192">
        <v>2791.66</v>
      </c>
      <c r="F44" s="71">
        <f t="shared" si="1"/>
        <v>115.41651335182759</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162909.91999999998</v>
      </c>
      <c r="E45" s="79">
        <f t="shared" si="9"/>
        <v>180040.45999999996</v>
      </c>
      <c r="F45" s="71">
        <f t="shared" si="1"/>
        <v>110.5153449219053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6400.7</v>
      </c>
      <c r="E47" s="192">
        <v>6400.7</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35934.699999999997</v>
      </c>
      <c r="E48" s="192">
        <v>36234.699999999997</v>
      </c>
      <c r="F48" s="71">
        <f t="shared" si="1"/>
        <v>100.83484765421724</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509316.32</v>
      </c>
      <c r="E49" s="192">
        <v>596441.31999999995</v>
      </c>
      <c r="F49" s="71">
        <f t="shared" si="1"/>
        <v>117.10626512026946</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388741.8</v>
      </c>
      <c r="E50" s="192">
        <v>459036.26</v>
      </c>
      <c r="F50" s="71">
        <f t="shared" si="1"/>
        <v>118.08255762565281</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9967.39</v>
      </c>
      <c r="E54" s="192">
        <v>9967.39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9967.39</v>
      </c>
      <c r="E55" s="192">
        <v>9967.39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1875844.72</v>
      </c>
      <c r="E56" s="79">
        <f t="shared" si="11"/>
        <v>1875844.72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1875844.72</v>
      </c>
      <c r="E57" s="192">
        <v>1875844.72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2515752.6999999997</v>
      </c>
      <c r="E69" s="79">
        <f>E70+E82+E88+E119+E135+E147+E165+E171</f>
        <v>1961970.0899999999</v>
      </c>
      <c r="F69" s="71">
        <f t="shared" si="1"/>
        <v>77.987398761412436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514522.93000000005</v>
      </c>
      <c r="E70" s="79">
        <f t="shared" si="12"/>
        <v>224061.28</v>
      </c>
      <c r="F70" s="71">
        <f t="shared" si="1"/>
        <v>43.547384758926093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511031.28</v>
      </c>
      <c r="E71" s="79">
        <f t="shared" si="13"/>
        <v>221478.08</v>
      </c>
      <c r="F71" s="71">
        <f t="shared" si="1"/>
        <v>43.339437069292501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511031.28</v>
      </c>
      <c r="E73" s="192">
        <v>221478.08</v>
      </c>
      <c r="F73" s="71">
        <f t="shared" si="1"/>
        <v>43.339437069292501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3491.65</v>
      </c>
      <c r="E80" s="192">
        <v>2583.1999999999998</v>
      </c>
      <c r="F80" s="71">
        <f t="shared" si="1"/>
        <v>73.982214712242055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21068.94</v>
      </c>
      <c r="E82" s="79">
        <f>SUM(E83:E85)-E86+E87</f>
        <v>24732.410000000003</v>
      </c>
      <c r="F82" s="71">
        <f t="shared" si="1"/>
        <v>117.38801287582577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1919.52</v>
      </c>
      <c r="E85" s="192">
        <v>2136.0100000000002</v>
      </c>
      <c r="F85" s="71">
        <f t="shared" si="1"/>
        <v>111.27834041843796</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19149.419999999998</v>
      </c>
      <c r="E87" s="192">
        <v>22596.400000000001</v>
      </c>
      <c r="F87" s="71">
        <f t="shared" si="1"/>
        <v>118.00044074441942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67032.06</v>
      </c>
      <c r="E88" s="79">
        <f t="shared" si="15"/>
        <v>67032.06</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67032.06</v>
      </c>
      <c r="E89" s="79">
        <f t="shared" si="16"/>
        <v>67032.06</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58478.559999999998</v>
      </c>
      <c r="E94" s="192">
        <v>58478.559999999998</v>
      </c>
      <c r="F94" s="71">
        <f t="shared" si="1"/>
        <v>100</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8553.5</v>
      </c>
      <c r="E98" s="192">
        <v>8553.5</v>
      </c>
      <c r="F98" s="71">
        <f t="shared" si="1"/>
        <v>100</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1369689.89</v>
      </c>
      <c r="E135" s="79">
        <f t="shared" si="21"/>
        <v>1369689.89</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1369689.89</v>
      </c>
      <c r="E136" s="79">
        <f t="shared" si="22"/>
        <v>1369689.89</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1369689.89</v>
      </c>
      <c r="E140" s="192">
        <v>1369689.89</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96197.529999999912</v>
      </c>
      <c r="E147" s="79">
        <f t="shared" si="24"/>
        <v>72766.989999999991</v>
      </c>
      <c r="F147" s="71">
        <f t="shared" si="1"/>
        <v>75.643303939300793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139357.71</v>
      </c>
      <c r="E148" s="192">
        <v>79572.539999999994</v>
      </c>
      <c r="F148" s="71">
        <f t="shared" si="1"/>
        <v>57.099488790394162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5000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5000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39528.01</v>
      </c>
      <c r="E159" s="192">
        <v>41882.71</v>
      </c>
      <c r="F159" s="71">
        <f t="shared" si="1"/>
        <v>105.95704160163892</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251256.62</v>
      </c>
      <c r="E160" s="192">
        <v>284520.34999999998</v>
      </c>
      <c r="F160" s="71">
        <f t="shared" si="1"/>
        <v>113.23894669919542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6867.91</v>
      </c>
      <c r="E161" s="192">
        <v>2125.5</v>
      </c>
      <c r="F161" s="71">
        <f t="shared" si="1"/>
        <v>30.948279753229148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26424.91</v>
      </c>
      <c r="E163" s="192">
        <v>26903.52</v>
      </c>
      <c r="F163" s="71">
        <f t="shared" si="1"/>
        <v>101.81120768244811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367237.63</v>
      </c>
      <c r="E164" s="192">
        <v>367237.63</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384120.58</v>
      </c>
      <c r="E165" s="79">
        <f t="shared" si="26"/>
        <v>203687.46000000002</v>
      </c>
      <c r="F165" s="71">
        <f t="shared" si="1"/>
        <v>53.026958357711528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356693.59</v>
      </c>
      <c r="E166" s="192">
        <v>180633.32</v>
      </c>
      <c r="F166" s="71">
        <f t="shared" si="1"/>
        <v>50.641033386666692</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27426.99</v>
      </c>
      <c r="E167" s="192">
        <v>23054.14</v>
      </c>
      <c r="F167" s="71">
        <f t="shared" si="1"/>
        <v>84.056398460057039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63120.77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63120.77</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10438025.689999999</v>
      </c>
      <c r="E176" s="79">
        <f>E177+E251</f>
        <v>10811433.950000001</v>
      </c>
      <c r="F176" s="71">
        <f t="shared" si="1"/>
        <v>103.57738399089915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1224314.6000000001</v>
      </c>
      <c r="E177" s="79">
        <f>E178+E197+E203+E219+E247+E248</f>
        <v>1413138.97</v>
      </c>
      <c r="F177" s="71">
        <f t="shared" si="1"/>
        <v>115.42286353523841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131439.53000000003</v>
      </c>
      <c r="E178" s="79">
        <f>SUM(E179:E181)+E185+E186+SUM(E194:E196)</f>
        <v>132133.06</v>
      </c>
      <c r="F178" s="71">
        <f t="shared" si="1"/>
        <v>100.52764187455629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62037.33</v>
      </c>
      <c r="E179" s="192">
        <v>69912.81</v>
      </c>
      <c r="F179" s="71">
        <f t="shared" si="1"/>
        <v>112.69474363258381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36146.720000000001</v>
      </c>
      <c r="E180" s="192">
        <v>50489.46</v>
      </c>
      <c r="F180" s="71">
        <f t="shared" si="1"/>
        <v>139.67922954005232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92.1</v>
      </c>
      <c r="E181" s="79">
        <f t="shared" si="28"/>
        <v>104.1</v>
      </c>
      <c r="F181" s="71">
        <f t="shared" si="1"/>
        <v>113.02931596091206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92.1</v>
      </c>
      <c r="E184" s="192">
        <v>104.1</v>
      </c>
      <c r="F184" s="71">
        <f t="shared" si="1"/>
        <v>113.02931596091206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822.91</v>
      </c>
      <c r="E194" s="192">
        <v>822.91</v>
      </c>
      <c r="F194" s="71">
        <f t="shared" si="1"/>
        <v>100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21352.83</v>
      </c>
      <c r="E195" s="192">
        <v>248.26</v>
      </c>
      <c r="F195" s="71">
        <f t="shared" si="1"/>
        <v>1.1626561912402242</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10987.64</v>
      </c>
      <c r="E196" s="192">
        <v>10555.52</v>
      </c>
      <c r="F196" s="71">
        <f t="shared" si="1"/>
        <v>96.067217346036102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13452.82</v>
      </c>
      <c r="E197" s="79">
        <f>SUM(E198:E202)</f>
        <v>90578.89</v>
      </c>
      <c r="F197" s="71">
        <f t="shared" si="1"/>
        <v>673.30782690915362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5000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13452.82</v>
      </c>
      <c r="E199" s="192">
        <v>85578.89</v>
      </c>
      <c r="F199" s="71">
        <f t="shared" ref="F199:F202" si="30">IF(D199&gt;0,IF(E199/D199&gt;=100,"&gt;&gt;100",E199/D199*100),"-")</f>
        <v>636.14089833953028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1079422.25</v>
      </c>
      <c r="E219" s="79">
        <f t="shared" si="34"/>
        <v>1171952.45</v>
      </c>
      <c r="F219" s="71">
        <f t="shared" si="1"/>
        <v>108.5721968395593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1079422.25</v>
      </c>
      <c r="E220" s="79">
        <f t="shared" si="35"/>
        <v>1171952.45</v>
      </c>
      <c r="F220" s="71">
        <f t="shared" si="1"/>
        <v>108.5721968395593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1079422.25</v>
      </c>
      <c r="E225" s="192">
        <v>1171952.45</v>
      </c>
      <c r="F225" s="71">
        <f t="shared" si="1"/>
        <v>108.5721968395593</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18474.57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9213711.0899999999</v>
      </c>
      <c r="E251" s="79">
        <f>+E252+E255-E264+E274+E291</f>
        <v>9398294.9800000004</v>
      </c>
      <c r="F251" s="71">
        <f t="shared" si="1"/>
        <v>102.00336094975168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8279953.2000000011</v>
      </c>
      <c r="E252" s="79">
        <f>E253-E254</f>
        <v>9070276.3499999996</v>
      </c>
      <c r="F252" s="71">
        <f t="shared" si="1"/>
        <v>109.54501952982052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10043935.220000001</v>
      </c>
      <c r="E253" s="192">
        <v>11234258.369999999</v>
      </c>
      <c r="F253" s="71">
        <f t="shared" si="1"/>
        <v>111.85116315395749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1763982.02</v>
      </c>
      <c r="E254" s="192">
        <v>2163982.02</v>
      </c>
      <c r="F254" s="71">
        <f t="shared" si="1"/>
        <v>122.6759680917836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452712.37000000011</v>
      </c>
      <c r="E255" s="79">
        <f>E256-E260</f>
        <v>9033.929999999702</v>
      </c>
      <c r="F255" s="71">
        <f t="shared" si="1"/>
        <v>1.9955120731513696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5330932.54</v>
      </c>
      <c r="E256" s="79">
        <f>SUM(E257:E259)</f>
        <v>5940679.9199999999</v>
      </c>
      <c r="F256" s="71">
        <f t="shared" si="1"/>
        <v>111.43791213685101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4326196.8899999997</v>
      </c>
      <c r="E257" s="192">
        <v>4843414.07</v>
      </c>
      <c r="F257" s="71">
        <f t="shared" si="1"/>
        <v>111.95547020052526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1004735.65</v>
      </c>
      <c r="E259" s="192">
        <v>1097265.8500000001</v>
      </c>
      <c r="F259" s="71">
        <f t="shared" si="1"/>
        <v>109.20940746951699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4878220.17</v>
      </c>
      <c r="E260" s="79">
        <f>SUM(E261:E263)</f>
        <v>5931645.9900000002</v>
      </c>
      <c r="F260" s="71">
        <f t="shared" si="1"/>
        <v>121.59447059151493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4878220.17</v>
      </c>
      <c r="E262" s="192">
        <v>5931645.9900000002</v>
      </c>
      <c r="F262" s="71">
        <f t="shared" si="1"/>
        <v>121.59447059151493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96924.939999999988</v>
      </c>
      <c r="E274" s="79">
        <f>SUM(E275:E277)+SUM(E286:E290)</f>
        <v>138351.38</v>
      </c>
      <c r="F274" s="71">
        <f t="shared" si="1"/>
        <v>142.74074350729546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89771.54</v>
      </c>
      <c r="E275" s="192">
        <v>32989.449999999997</v>
      </c>
      <c r="F275" s="71">
        <f t="shared" ref="F275:F290" si="39">IF(D275&gt;0,IF(E275/D275&gt;=100,"&gt;&gt;100",E275/D275*100),"-")</f>
        <v>36.748227779093462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5000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5000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36183.56</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7153.4</v>
      </c>
      <c r="E287" s="192">
        <v>35912.370000000003</v>
      </c>
      <c r="F287" s="71">
        <f t="shared" si="39"/>
        <v>502.03218050157972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2138.77</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26127.23</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384120.58</v>
      </c>
      <c r="E291" s="79">
        <f>SUM(E292:E295)</f>
        <v>180633.32</v>
      </c>
      <c r="F291" s="71">
        <f t="shared" si="1"/>
        <v>47.025160693030301</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384120.58</v>
      </c>
      <c r="E292" s="192">
        <v>180633.32</v>
      </c>
      <c r="F292" s="71">
        <f t="shared" si="1"/>
        <v>47.025160693030301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34144.54</v>
      </c>
      <c r="E297" s="79">
        <f t="shared" si="42"/>
        <v>69952.88</v>
      </c>
      <c r="F297" s="71">
        <f t="shared" si="1"/>
        <v>204.872814218613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34144.54</v>
      </c>
      <c r="E298" s="193">
        <v>69952.88</v>
      </c>
      <c r="F298" s="75">
        <f t="shared" si="1"/>
        <v>204.872814218613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67032.06</v>
      </c>
      <c r="E300" s="192">
        <v>67032.06</v>
      </c>
      <c r="F300" s="71">
        <f t="shared" ref="F300:F365" si="43">IF(D300&gt;0,IF(E300/D300&gt;=100,"&gt;&gt;100",E300/D300*100),"-")</f>
        <v>100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463435.16</v>
      </c>
      <c r="E302" s="192">
        <v>440004.62</v>
      </c>
      <c r="F302" s="71">
        <f t="shared" si="43"/>
        <v>94.944160041719755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384120.58</v>
      </c>
      <c r="E305" s="192">
        <v>203687.46</v>
      </c>
      <c r="F305" s="71">
        <f t="shared" si="43"/>
        <v>53.026958357711528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12582.6</v>
      </c>
      <c r="E308" s="192">
        <v>16051.31</v>
      </c>
      <c r="F308" s="71">
        <f t="shared" si="43"/>
        <v>127.56751386835788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4662.87</v>
      </c>
      <c r="E309" s="192">
        <v>4623.1400000000003</v>
      </c>
      <c r="F309" s="71">
        <f t="shared" si="43"/>
        <v>99.147949653325114</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1903.95</v>
      </c>
      <c r="E311" s="192">
        <v>1921.95</v>
      </c>
      <c r="F311" s="71">
        <f t="shared" si="43"/>
        <v>100.94540297801937</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131439.53</v>
      </c>
      <c r="E336" s="192">
        <v>99554.63</v>
      </c>
      <c r="F336" s="71">
        <f t="shared" si="43"/>
        <v>75.741772661542541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v>32578.43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13452.82</v>
      </c>
      <c r="E338" s="192">
        <v>90308.89</v>
      </c>
      <c r="F338" s="71">
        <f t="shared" si="43"/>
        <v>671.30081276639396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270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1079422.25</v>
      </c>
      <c r="E342" s="192">
        <v>1171952.45</v>
      </c>
      <c r="F342" s="71">
        <f t="shared" si="43"/>
        <v>108.5721968395593</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7131.47</v>
      </c>
      <c r="E344" s="192">
        <v>9761.99</v>
      </c>
      <c r="F344" s="71">
        <f t="shared" si="43"/>
        <v>136.88608379478563</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119.45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16082.07</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2273.0500000000002</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34144.54</v>
      </c>
      <c r="E387" s="192">
        <v>69952.88</v>
      </c>
      <c r="F387" s="71">
        <f t="shared" si="44"/>
        <v>204.872814218613</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831406.39</v>
      </c>
      <c r="E5" s="58">
        <f t="shared" si="0"/>
        <v>1029101.4199999999</v>
      </c>
      <c r="F5" s="59">
        <f t="shared" ref="F5:F141" si="1">IF(D5&gt;0,IF(E5/D5&gt;=100,"&gt;&gt;100",E5/D5*100),"-")</f>
        <v>123.77838712545856</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273991.15000000002</v>
      </c>
      <c r="E6" s="60">
        <f t="shared" si="2"/>
        <v>438384.47</v>
      </c>
      <c r="F6" s="45">
        <f t="shared" si="1"/>
        <v>159.9994999838498</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273991.15000000002</v>
      </c>
      <c r="E7" s="194">
        <v>438384.47</v>
      </c>
      <c r="F7" s="45">
        <f t="shared" si="1"/>
        <v>159.9994999838498</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557415.24</v>
      </c>
      <c r="E13" s="60">
        <f t="shared" si="4"/>
        <v>590716.94999999995</v>
      </c>
      <c r="F13" s="45">
        <f t="shared" si="1"/>
        <v>105.97430920618531</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13411.54</v>
      </c>
      <c r="E14" s="194">
        <v>50</v>
      </c>
      <c r="F14" s="45">
        <f t="shared" si="1"/>
        <v>0.37281326380117419</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544003.69999999995</v>
      </c>
      <c r="E16" s="194">
        <v>590666.94999999995</v>
      </c>
      <c r="F16" s="45">
        <f t="shared" si="1"/>
        <v>108.57774496754342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26476.74</v>
      </c>
      <c r="E28" s="60">
        <f t="shared" si="6"/>
        <v>32480.87</v>
      </c>
      <c r="F28" s="45">
        <f t="shared" si="1"/>
        <v>122.67699875437836</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24926.74</v>
      </c>
      <c r="E30" s="194">
        <v>24918.37</v>
      </c>
      <c r="F30" s="45">
        <f t="shared" si="1"/>
        <v>99.966421601862095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1550</v>
      </c>
      <c r="E34" s="194">
        <v>7562.5</v>
      </c>
      <c r="F34" s="45">
        <f t="shared" si="1"/>
        <v>487.90322580645159</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4194.96</v>
      </c>
      <c r="E35" s="60">
        <f t="shared" si="7"/>
        <v>44379.48</v>
      </c>
      <c r="F35" s="45">
        <f t="shared" si="1"/>
        <v>1057.9237942674065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33064.33</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33064.33</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4194.96</v>
      </c>
      <c r="E74" s="194">
        <v>11315.15</v>
      </c>
      <c r="F74" s="45">
        <f t="shared" si="1"/>
        <v>269.73201174743025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162391.36000000002</v>
      </c>
      <c r="E75" s="60">
        <f t="shared" si="15"/>
        <v>26653.82</v>
      </c>
      <c r="F75" s="45">
        <f t="shared" si="1"/>
        <v>16.413323960092459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151955.57</v>
      </c>
      <c r="E76" s="194">
        <v>9374.81</v>
      </c>
      <c r="F76" s="45">
        <f t="shared" si="1"/>
        <v>6.1694415018811091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10435.790000000001</v>
      </c>
      <c r="E78" s="194">
        <v>17279.009999999998</v>
      </c>
      <c r="F78" s="45">
        <f t="shared" si="1"/>
        <v>165.57452765914221</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1253122.44</v>
      </c>
      <c r="E82" s="60">
        <f t="shared" si="16"/>
        <v>1163134.27</v>
      </c>
      <c r="F82" s="45">
        <f t="shared" si="1"/>
        <v>92.818884481870739</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320698.78999999998</v>
      </c>
      <c r="E83" s="194">
        <v>209824.69</v>
      </c>
      <c r="F83" s="45">
        <f t="shared" si="1"/>
        <v>65.427340714319499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855337.36</v>
      </c>
      <c r="E84" s="194">
        <v>918179.26</v>
      </c>
      <c r="F84" s="45">
        <f t="shared" si="1"/>
        <v>107.34703088381407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v>4537.29</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69704.31</v>
      </c>
      <c r="E86" s="194">
        <v>18693.03</v>
      </c>
      <c r="F86" s="45">
        <f t="shared" si="1"/>
        <v>26.817609987101225</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7381.98</v>
      </c>
      <c r="E88" s="194">
        <v>11900</v>
      </c>
      <c r="F88" s="45">
        <f t="shared" si="1"/>
        <v>161.20336278342668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656866.68999999994</v>
      </c>
      <c r="E107" s="60">
        <f t="shared" si="21"/>
        <v>774752.49</v>
      </c>
      <c r="F107" s="45">
        <f t="shared" si="1"/>
        <v>117.94668565093475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646476.06999999995</v>
      </c>
      <c r="E108" s="194">
        <v>764652.33</v>
      </c>
      <c r="F108" s="45">
        <f t="shared" si="1"/>
        <v>118.28006719568135</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10390.620000000001</v>
      </c>
      <c r="E109" s="194">
        <v>10100.16</v>
      </c>
      <c r="F109" s="45">
        <f t="shared" si="1"/>
        <v>97.204594143564094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472312.19999999995</v>
      </c>
      <c r="E114" s="60">
        <f t="shared" si="22"/>
        <v>548394.15</v>
      </c>
      <c r="F114" s="45">
        <f t="shared" si="1"/>
        <v>116.10840245075187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434170.72</v>
      </c>
      <c r="E115" s="60">
        <f t="shared" si="23"/>
        <v>503714.67000000004</v>
      </c>
      <c r="F115" s="45">
        <f t="shared" si="1"/>
        <v>116.01765084481055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416317.05</v>
      </c>
      <c r="E116" s="194">
        <v>484434.52</v>
      </c>
      <c r="F116" s="45">
        <f t="shared" si="1"/>
        <v>116.36192176131148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17853.669999999998</v>
      </c>
      <c r="E117" s="194">
        <v>19280.150000000001</v>
      </c>
      <c r="F117" s="45">
        <f t="shared" si="1"/>
        <v>107.98984186444582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4951</v>
      </c>
      <c r="E118" s="60">
        <f t="shared" si="24"/>
        <v>4264.4799999999996</v>
      </c>
      <c r="F118" s="45">
        <f t="shared" si="1"/>
        <v>86.133710361543109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4951</v>
      </c>
      <c r="E119" s="194">
        <v>4264.4799999999996</v>
      </c>
      <c r="F119" s="45">
        <f t="shared" si="1"/>
        <v>86.133710361543109</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33190.480000000003</v>
      </c>
      <c r="E122" s="60">
        <f t="shared" si="25"/>
        <v>40415</v>
      </c>
      <c r="F122" s="45">
        <f t="shared" si="1"/>
        <v>121.76684398658892</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33190.480000000003</v>
      </c>
      <c r="E123" s="194">
        <v>40415</v>
      </c>
      <c r="F123" s="45">
        <f t="shared" si="1"/>
        <v>121.76684398658892</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58629.67</v>
      </c>
      <c r="E129" s="60">
        <f t="shared" si="26"/>
        <v>189891.75</v>
      </c>
      <c r="F129" s="45">
        <f t="shared" si="1"/>
        <v>323.8833682672954</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24835.61</v>
      </c>
      <c r="E138" s="194">
        <v>167578.04</v>
      </c>
      <c r="F138" s="45">
        <f t="shared" si="1"/>
        <v>674.74903978601697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33794.06</v>
      </c>
      <c r="E140" s="194">
        <v>22313.71</v>
      </c>
      <c r="F140" s="45">
        <f t="shared" si="1"/>
        <v>66.028497315800479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3465400.4499999993</v>
      </c>
      <c r="E141" s="81">
        <f t="shared" si="28"/>
        <v>3808788.2500000005</v>
      </c>
      <c r="F141" s="61">
        <f t="shared" si="1"/>
        <v>109.90903663096141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35000</v>
      </c>
      <c r="E5" s="82">
        <f t="shared" si="0"/>
        <v>372689.67</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35000</v>
      </c>
      <c r="E6" s="83">
        <f t="shared" si="1"/>
        <v>372689.67</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35000</v>
      </c>
      <c r="E7" s="83">
        <f t="shared" si="2"/>
        <v>372689.67</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v>35000</v>
      </c>
      <c r="E8" s="195">
        <v>0</v>
      </c>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v>0</v>
      </c>
      <c r="E9" s="195">
        <v>372689.67</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1224314.6000000001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4269272.71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2320080.8600000003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824966.44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1002641.34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26479.86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104925.85</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86288.33</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144189.92000000001</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107525.71</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23063.41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1444237.13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400000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400000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104954.72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4080448.34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2319387.33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817090.96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988298.6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26467.86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104925.85</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86288.33</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144189.92000000001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128630.28</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23495.53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1367111.06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307469.8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307469.8</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86480.15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1413138.9700000007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208218.64</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99554.63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38576.01</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38576.01</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49257.3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49257.3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94.63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94.63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822.91</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822.91</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248.26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248.26</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10555.52</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10555.52</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90308.89</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90308.89</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18355.12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1204920.3299999998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32578.43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270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1171952.45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119.45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0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11</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36071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3540</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3541</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3546</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2026-02-18T10:10:05Z</cp:lastPrinted>
  <dcterms:created xsi:type="dcterms:W3CDTF">2022-04-01T05:14:30Z</dcterms:created>
  <dcterms:modified xsi:type="dcterms:W3CDTF">2026-02-18T10:13:02Z</dcterms:modified>
</cp:coreProperties>
</file>